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urson\Desktop\"/>
    </mc:Choice>
  </mc:AlternateContent>
  <xr:revisionPtr revIDLastSave="0" documentId="13_ncr:1_{A9FFC25B-95FA-4286-992F-E611C8694B34}" xr6:coauthVersionLast="47" xr6:coauthVersionMax="47" xr10:uidLastSave="{00000000-0000-0000-0000-000000000000}"/>
  <bookViews>
    <workbookView xWindow="-108" yWindow="-108" windowWidth="23256" windowHeight="12576" tabRatio="500" firstSheet="2" activeTab="2" xr2:uid="{00000000-000D-0000-FFFF-FFFF00000000}"/>
  </bookViews>
  <sheets>
    <sheet name="Absolute Thresholds Worksheet" sheetId="1" state="hidden" r:id="rId1"/>
    <sheet name="NMA SOF-PMS" sheetId="2" r:id="rId2"/>
    <sheet name="Summary Net Balance - PMS" sheetId="3" r:id="rId3"/>
    <sheet name="NMA SOF-RMS" sheetId="4" r:id="rId4"/>
    <sheet name="Summary Net Balance - RMS" sheetId="5" r:id="rId5"/>
    <sheet name="Colour Interpretation" sheetId="6" r:id="rId6"/>
    <sheet name="NMA SOF-Population 2" sheetId="7" state="hidden" r:id="rId7"/>
    <sheet name="Sheet1" sheetId="8" state="hidden" r:id="rId8"/>
    <sheet name="Template" sheetId="9" state="hidden" r:id="rId9"/>
  </sheets>
  <definedNames>
    <definedName name="_xlnm._FilterDatabase" localSheetId="4">'Summary Net Balance - RMS'!$C$3:$I$23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6" i="9" l="1" a="1"/>
  <c r="L126" i="9" s="1"/>
  <c r="K126" i="9" a="1"/>
  <c r="K126" i="9" s="1"/>
  <c r="J126" i="9" a="1"/>
  <c r="J126" i="9" s="1"/>
  <c r="I126" i="9" a="1"/>
  <c r="I126" i="9" s="1"/>
  <c r="H126" i="9" a="1"/>
  <c r="H126" i="9" s="1"/>
  <c r="G126" i="9" a="1"/>
  <c r="G126" i="9" s="1"/>
  <c r="F126" i="9" a="1"/>
  <c r="F126" i="9" s="1"/>
  <c r="E126" i="9" a="1"/>
  <c r="E126" i="9" s="1"/>
  <c r="D126" i="9" a="1"/>
  <c r="D126" i="9" s="1"/>
  <c r="C126" i="9" a="1"/>
  <c r="C126" i="9" s="1"/>
  <c r="B126" i="9" a="1"/>
  <c r="B126" i="9" s="1"/>
  <c r="L122" i="9" a="1"/>
  <c r="L122" i="9"/>
  <c r="K122" i="9" a="1"/>
  <c r="K122" i="9" s="1"/>
  <c r="J122" i="9" a="1"/>
  <c r="J122" i="9"/>
  <c r="I122" i="9" a="1"/>
  <c r="I122" i="9"/>
  <c r="H122" i="9" a="1"/>
  <c r="H122" i="9"/>
  <c r="G122" i="9" a="1"/>
  <c r="G122" i="9" s="1"/>
  <c r="F122" i="9" a="1"/>
  <c r="F122" i="9"/>
  <c r="E122" i="9" a="1"/>
  <c r="E122" i="9"/>
  <c r="D122" i="9" a="1"/>
  <c r="D122" i="9"/>
  <c r="C122" i="9" a="1"/>
  <c r="C122" i="9" s="1"/>
  <c r="B122" i="9" a="1"/>
  <c r="B122" i="9" s="1"/>
  <c r="L118" i="9" a="1"/>
  <c r="L118" i="9"/>
  <c r="K118" i="9" a="1"/>
  <c r="K118" i="9" s="1"/>
  <c r="J118" i="9" a="1"/>
  <c r="J118" i="9" s="1"/>
  <c r="I118" i="9" a="1"/>
  <c r="I118" i="9" s="1"/>
  <c r="H118" i="9" a="1"/>
  <c r="H118" i="9"/>
  <c r="G118" i="9" a="1"/>
  <c r="G118" i="9" s="1"/>
  <c r="F118" i="9" a="1"/>
  <c r="F118" i="9" s="1"/>
  <c r="E118" i="9" a="1"/>
  <c r="E118" i="9" s="1"/>
  <c r="D118" i="9" a="1"/>
  <c r="D118" i="9"/>
  <c r="C118" i="9" a="1"/>
  <c r="C118" i="9" s="1"/>
  <c r="B118" i="9" a="1"/>
  <c r="B118" i="9" s="1"/>
  <c r="L114" i="9" a="1"/>
  <c r="L114" i="9" s="1"/>
  <c r="K114" i="9" a="1"/>
  <c r="K114" i="9"/>
  <c r="J114" i="9" a="1"/>
  <c r="J114" i="9"/>
  <c r="I114" i="9" a="1"/>
  <c r="I114" i="9"/>
  <c r="H114" i="9" a="1"/>
  <c r="H114" i="9" s="1"/>
  <c r="G114" i="9" a="1"/>
  <c r="G114" i="9"/>
  <c r="F114" i="9" a="1"/>
  <c r="F114" i="9"/>
  <c r="E114" i="9" a="1"/>
  <c r="E114" i="9"/>
  <c r="D114" i="9" a="1"/>
  <c r="D114" i="9" s="1"/>
  <c r="C114" i="9" a="1"/>
  <c r="C114" i="9" s="1"/>
  <c r="B114" i="9" a="1"/>
  <c r="B114" i="9"/>
  <c r="L110" i="9" a="1"/>
  <c r="L110" i="9"/>
  <c r="K110" i="9" a="1"/>
  <c r="K110" i="9" s="1"/>
  <c r="J110" i="9" a="1"/>
  <c r="J110" i="9" s="1"/>
  <c r="I110" i="9" a="1"/>
  <c r="I110" i="9"/>
  <c r="H110" i="9" a="1"/>
  <c r="H110" i="9" s="1"/>
  <c r="G110" i="9" a="1"/>
  <c r="G110" i="9" s="1"/>
  <c r="F110" i="9" a="1"/>
  <c r="F110" i="9" s="1"/>
  <c r="E110" i="9" a="1"/>
  <c r="E110" i="9"/>
  <c r="D110" i="9" a="1"/>
  <c r="D110" i="9" s="1"/>
  <c r="C110" i="9" a="1"/>
  <c r="C110" i="9" s="1"/>
  <c r="B110" i="9" a="1"/>
  <c r="B110" i="9" s="1"/>
  <c r="L106" i="9" a="1"/>
  <c r="L106" i="9"/>
  <c r="K106" i="9" a="1"/>
  <c r="K106" i="9"/>
  <c r="J106" i="9" a="1"/>
  <c r="J106" i="9"/>
  <c r="I106" i="9" a="1"/>
  <c r="I106" i="9" s="1"/>
  <c r="H106" i="9" a="1"/>
  <c r="H106" i="9"/>
  <c r="G106" i="9" a="1"/>
  <c r="G106" i="9"/>
  <c r="F106" i="9" a="1"/>
  <c r="F106" i="9"/>
  <c r="E106" i="9" a="1"/>
  <c r="E106" i="9" s="1"/>
  <c r="D106" i="9" a="1"/>
  <c r="D106" i="9" s="1"/>
  <c r="C106" i="9" a="1"/>
  <c r="C106" i="9"/>
  <c r="B106" i="9" a="1"/>
  <c r="B106" i="9" s="1"/>
  <c r="L102" i="9" a="1"/>
  <c r="L102" i="9" s="1"/>
  <c r="K102" i="9" a="1"/>
  <c r="K102" i="9" s="1"/>
  <c r="J102" i="9" a="1"/>
  <c r="J102" i="9"/>
  <c r="I102" i="9" a="1"/>
  <c r="I102" i="9"/>
  <c r="H102" i="9" a="1"/>
  <c r="H102" i="9" s="1"/>
  <c r="G102" i="9" a="1"/>
  <c r="G102" i="9" s="1"/>
  <c r="F102" i="9" a="1"/>
  <c r="F102" i="9"/>
  <c r="E102" i="9" a="1"/>
  <c r="E102" i="9" s="1"/>
  <c r="D102" i="9" a="1"/>
  <c r="D102" i="9" s="1"/>
  <c r="C102" i="9" a="1"/>
  <c r="C102" i="9" s="1"/>
  <c r="B102" i="9" a="1"/>
  <c r="B102" i="9"/>
  <c r="L98" i="9" a="1"/>
  <c r="L98" i="9"/>
  <c r="K98" i="9" a="1"/>
  <c r="K98" i="9" s="1"/>
  <c r="J98" i="9" a="1"/>
  <c r="J98" i="9" s="1"/>
  <c r="I98" i="9" a="1"/>
  <c r="I98" i="9"/>
  <c r="H98" i="9" a="1"/>
  <c r="H98" i="9"/>
  <c r="G98" i="9" a="1"/>
  <c r="G98" i="9" s="1"/>
  <c r="F98" i="9" a="1"/>
  <c r="F98" i="9" s="1"/>
  <c r="E98" i="9" a="1"/>
  <c r="E98" i="9"/>
  <c r="D98" i="9" a="1"/>
  <c r="D98" i="9"/>
  <c r="C98" i="9" a="1"/>
  <c r="C98" i="9" s="1"/>
  <c r="B98" i="9" a="1"/>
  <c r="B98" i="9" s="1"/>
  <c r="L94" i="9" a="1"/>
  <c r="L94" i="9"/>
  <c r="K94" i="9" a="1"/>
  <c r="K94" i="9"/>
  <c r="J94" i="9" a="1"/>
  <c r="J94" i="9"/>
  <c r="I94" i="9" a="1"/>
  <c r="I94" i="9" s="1"/>
  <c r="H94" i="9" a="1"/>
  <c r="H94" i="9"/>
  <c r="G94" i="9" a="1"/>
  <c r="G94" i="9"/>
  <c r="F94" i="9" a="1"/>
  <c r="F94" i="9" s="1"/>
  <c r="E94" i="9" a="1"/>
  <c r="E94" i="9" s="1"/>
  <c r="D94" i="9" a="1"/>
  <c r="D94" i="9"/>
  <c r="C94" i="9" a="1"/>
  <c r="C94" i="9"/>
  <c r="B94" i="9" a="1"/>
  <c r="B94" i="9" s="1"/>
  <c r="L90" i="9" a="1"/>
  <c r="L90" i="9" s="1"/>
  <c r="K90" i="9" a="1"/>
  <c r="K90" i="9" s="1"/>
  <c r="J90" i="9" a="1"/>
  <c r="J90" i="9"/>
  <c r="I90" i="9" a="1"/>
  <c r="I90" i="9"/>
  <c r="H90" i="9" a="1"/>
  <c r="H90" i="9" s="1"/>
  <c r="G90" i="9" a="1"/>
  <c r="G90" i="9" s="1"/>
  <c r="F90" i="9" a="1"/>
  <c r="F90" i="9"/>
  <c r="E90" i="9" a="1"/>
  <c r="E90" i="9"/>
  <c r="D90" i="9" a="1"/>
  <c r="D90" i="9" s="1"/>
  <c r="C90" i="9" a="1"/>
  <c r="C90" i="9" s="1"/>
  <c r="B90" i="9" a="1"/>
  <c r="B90" i="9" s="1"/>
  <c r="L86" i="9" a="1"/>
  <c r="L86" i="9"/>
  <c r="K86" i="9" a="1"/>
  <c r="K86" i="9" s="1"/>
  <c r="J86" i="9" a="1"/>
  <c r="J86" i="9" s="1"/>
  <c r="I86" i="9" a="1"/>
  <c r="I86" i="9"/>
  <c r="H86" i="9" a="1"/>
  <c r="H86" i="9"/>
  <c r="G86" i="9" a="1"/>
  <c r="G86" i="9" s="1"/>
  <c r="F86" i="9" a="1"/>
  <c r="F86" i="9" s="1"/>
  <c r="E86" i="9" a="1"/>
  <c r="E86" i="9"/>
  <c r="D86" i="9" a="1"/>
  <c r="D86" i="9"/>
  <c r="C86" i="9" a="1"/>
  <c r="C86" i="9" s="1"/>
  <c r="B86" i="9" a="1"/>
  <c r="B86" i="9" s="1"/>
  <c r="L82" i="9" a="1"/>
  <c r="L82" i="9" s="1"/>
  <c r="K82" i="9" a="1"/>
  <c r="K82" i="9"/>
  <c r="J82" i="9" a="1"/>
  <c r="J82" i="9"/>
  <c r="I82" i="9" a="1"/>
  <c r="I82" i="9" s="1"/>
  <c r="H82" i="9" a="1"/>
  <c r="H82" i="9" s="1"/>
  <c r="G82" i="9" a="1"/>
  <c r="G82" i="9"/>
  <c r="F82" i="9" a="1"/>
  <c r="F82" i="9"/>
  <c r="E82" i="9" a="1"/>
  <c r="E82" i="9" s="1"/>
  <c r="D82" i="9" a="1"/>
  <c r="D82" i="9" s="1"/>
  <c r="C82" i="9" a="1"/>
  <c r="C82" i="9" s="1"/>
  <c r="B82" i="9" a="1"/>
  <c r="B82" i="9"/>
  <c r="L78" i="9" a="1"/>
  <c r="L78" i="9" s="1"/>
  <c r="K78" i="9" a="1"/>
  <c r="K78" i="9" s="1"/>
  <c r="J78" i="9" a="1"/>
  <c r="J78" i="9"/>
  <c r="I78" i="9" a="1"/>
  <c r="I78" i="9"/>
  <c r="H78" i="9" a="1"/>
  <c r="H78" i="9" s="1"/>
  <c r="G78" i="9" a="1"/>
  <c r="G78" i="9" s="1"/>
  <c r="F78" i="9" a="1"/>
  <c r="F78" i="9"/>
  <c r="E78" i="9" a="1"/>
  <c r="E78" i="9"/>
  <c r="D78" i="9" a="1"/>
  <c r="D78" i="9" s="1"/>
  <c r="C78" i="9" a="1"/>
  <c r="C78" i="9" s="1"/>
  <c r="B78" i="9" a="1"/>
  <c r="B78" i="9"/>
  <c r="L74" i="9" a="1"/>
  <c r="L74" i="9"/>
  <c r="K74" i="9" a="1"/>
  <c r="K74" i="9"/>
  <c r="J74" i="9" a="1"/>
  <c r="J74" i="9" s="1"/>
  <c r="I74" i="9" a="1"/>
  <c r="I74" i="9" s="1"/>
  <c r="H74" i="9" a="1"/>
  <c r="H74" i="9"/>
  <c r="G74" i="9" a="1"/>
  <c r="G74" i="9"/>
  <c r="F74" i="9" a="1"/>
  <c r="F74" i="9" s="1"/>
  <c r="E74" i="9" a="1"/>
  <c r="E74" i="9" s="1"/>
  <c r="D74" i="9" a="1"/>
  <c r="D74" i="9" s="1"/>
  <c r="C74" i="9" a="1"/>
  <c r="C74" i="9"/>
  <c r="B74" i="9" a="1"/>
  <c r="B74" i="9" s="1"/>
  <c r="L70" i="9" a="1"/>
  <c r="L70" i="9" s="1"/>
  <c r="K70" i="9" a="1"/>
  <c r="K70" i="9"/>
  <c r="J70" i="9" a="1"/>
  <c r="J70" i="9"/>
  <c r="I70" i="9" a="1"/>
  <c r="I70" i="9" s="1"/>
  <c r="H70" i="9" a="1"/>
  <c r="H70" i="9" s="1"/>
  <c r="G70" i="9" a="1"/>
  <c r="G70" i="9"/>
  <c r="F70" i="9" a="1"/>
  <c r="F70" i="9"/>
  <c r="E70" i="9" a="1"/>
  <c r="E70" i="9" s="1"/>
  <c r="D70" i="9" a="1"/>
  <c r="D70" i="9" s="1"/>
  <c r="C70" i="9" a="1"/>
  <c r="C70" i="9"/>
  <c r="B70" i="9" a="1"/>
  <c r="B70" i="9"/>
  <c r="L66" i="9" a="1"/>
  <c r="L66" i="9"/>
  <c r="K66" i="9" a="1"/>
  <c r="K66" i="9" s="1"/>
  <c r="J66" i="9" a="1"/>
  <c r="J66" i="9" s="1"/>
  <c r="I66" i="9" a="1"/>
  <c r="I66" i="9"/>
  <c r="H66" i="9" a="1"/>
  <c r="H66" i="9"/>
  <c r="G66" i="9" a="1"/>
  <c r="G66" i="9" s="1"/>
  <c r="F66" i="9" a="1"/>
  <c r="F66" i="9" s="1"/>
  <c r="E66" i="9" a="1"/>
  <c r="E66" i="9" s="1"/>
  <c r="D66" i="9" a="1"/>
  <c r="D66" i="9"/>
  <c r="C66" i="9" a="1"/>
  <c r="C66" i="9" s="1"/>
  <c r="B66" i="9" a="1"/>
  <c r="B66" i="9" s="1"/>
  <c r="L62" i="9" a="1"/>
  <c r="L62" i="9"/>
  <c r="K62" i="9" a="1"/>
  <c r="K62" i="9"/>
  <c r="J62" i="9" a="1"/>
  <c r="J62" i="9" s="1"/>
  <c r="I62" i="9" a="1"/>
  <c r="I62" i="9" s="1"/>
  <c r="H62" i="9" a="1"/>
  <c r="H62" i="9"/>
  <c r="G62" i="9" a="1"/>
  <c r="G62" i="9"/>
  <c r="F62" i="9" a="1"/>
  <c r="F62" i="9" s="1"/>
  <c r="E62" i="9" a="1"/>
  <c r="E62" i="9" s="1"/>
  <c r="D62" i="9" a="1"/>
  <c r="D62" i="9"/>
  <c r="C62" i="9" a="1"/>
  <c r="C62" i="9"/>
  <c r="B62" i="9" a="1"/>
  <c r="B62" i="9" s="1"/>
  <c r="L58" i="9" a="1"/>
  <c r="L58" i="9" s="1"/>
  <c r="K58" i="9" a="1"/>
  <c r="K58" i="9" s="1"/>
  <c r="J58" i="9" a="1"/>
  <c r="J58" i="9"/>
  <c r="I58" i="9" a="1"/>
  <c r="I58" i="9"/>
  <c r="H58" i="9" a="1"/>
  <c r="H58" i="9" s="1"/>
  <c r="G58" i="9" a="1"/>
  <c r="G58" i="9" s="1"/>
  <c r="F58" i="9" a="1"/>
  <c r="F58" i="9" s="1"/>
  <c r="E58" i="9" a="1"/>
  <c r="E58" i="9"/>
  <c r="D58" i="9" a="1"/>
  <c r="D58" i="9" s="1"/>
  <c r="C58" i="9" a="1"/>
  <c r="C58" i="9" s="1"/>
  <c r="B58" i="9" a="1"/>
  <c r="B58" i="9" s="1"/>
  <c r="L54" i="9" a="1"/>
  <c r="L54" i="9"/>
  <c r="K54" i="9" a="1"/>
  <c r="K54" i="9" s="1"/>
  <c r="J54" i="9" a="1"/>
  <c r="J54" i="9" s="1"/>
  <c r="I54" i="9" a="1"/>
  <c r="I54" i="9"/>
  <c r="H54" i="9" a="1"/>
  <c r="H54" i="9"/>
  <c r="G54" i="9" a="1"/>
  <c r="G54" i="9" s="1"/>
  <c r="F54" i="9" a="1"/>
  <c r="F54" i="9" s="1"/>
  <c r="E54" i="9" a="1"/>
  <c r="E54" i="9"/>
  <c r="D54" i="9" a="1"/>
  <c r="D54" i="9"/>
  <c r="C54" i="9" a="1"/>
  <c r="C54" i="9" s="1"/>
  <c r="B54" i="9" a="1"/>
  <c r="B54" i="9" s="1"/>
  <c r="L50" i="9" a="1"/>
  <c r="L50" i="9" s="1"/>
  <c r="K50" i="9" a="1"/>
  <c r="K50" i="9"/>
  <c r="J50" i="9" a="1"/>
  <c r="J50" i="9"/>
  <c r="I50" i="9" a="1"/>
  <c r="I50" i="9" s="1"/>
  <c r="H50" i="9" a="1"/>
  <c r="H50" i="9" s="1"/>
  <c r="G50" i="9" a="1"/>
  <c r="G50" i="9" s="1"/>
  <c r="F50" i="9" a="1"/>
  <c r="F50" i="9"/>
  <c r="E50" i="9" a="1"/>
  <c r="E50" i="9" s="1"/>
  <c r="D50" i="9" a="1"/>
  <c r="D50" i="9" s="1"/>
  <c r="C50" i="9" a="1"/>
  <c r="C50" i="9" s="1"/>
  <c r="B50" i="9" a="1"/>
  <c r="B50" i="9"/>
  <c r="L46" i="9" a="1"/>
  <c r="L46" i="9" s="1"/>
  <c r="K46" i="9" a="1"/>
  <c r="K46" i="9" s="1"/>
  <c r="J46" i="9" a="1"/>
  <c r="J46" i="9"/>
  <c r="I46" i="9" a="1"/>
  <c r="I46" i="9"/>
  <c r="H46" i="9" a="1"/>
  <c r="H46" i="9" s="1"/>
  <c r="G46" i="9" a="1"/>
  <c r="G46" i="9" s="1"/>
  <c r="F46" i="9" a="1"/>
  <c r="F46" i="9"/>
  <c r="E46" i="9" a="1"/>
  <c r="E46" i="9"/>
  <c r="D46" i="9" a="1"/>
  <c r="D46" i="9" s="1"/>
  <c r="C46" i="9" a="1"/>
  <c r="C46" i="9" s="1"/>
  <c r="B46" i="9" a="1"/>
  <c r="B46" i="9"/>
  <c r="E43" i="9"/>
  <c r="C43" i="9"/>
  <c r="L42" i="9" a="1"/>
  <c r="L42" i="9"/>
  <c r="K42" i="9" a="1"/>
  <c r="K42" i="9"/>
  <c r="J42" i="9" a="1"/>
  <c r="J42" i="9" s="1"/>
  <c r="I42" i="9" a="1"/>
  <c r="I42" i="9" s="1"/>
  <c r="H42" i="9" a="1"/>
  <c r="H42" i="9" s="1"/>
  <c r="G42" i="9" a="1"/>
  <c r="G42" i="9"/>
  <c r="F42" i="9" a="1"/>
  <c r="F42" i="9" s="1"/>
  <c r="E42" i="9" a="1"/>
  <c r="E42" i="9" s="1"/>
  <c r="D42" i="9" a="1"/>
  <c r="D42" i="9" s="1"/>
  <c r="C42" i="9" a="1"/>
  <c r="C42" i="9"/>
  <c r="B42" i="9" a="1"/>
  <c r="B42" i="9" s="1"/>
  <c r="L38" i="9" a="1"/>
  <c r="L38" i="9" s="1"/>
  <c r="K38" i="9" a="1"/>
  <c r="K38" i="9"/>
  <c r="J38" i="9" a="1"/>
  <c r="J38" i="9"/>
  <c r="I38" i="9" a="1"/>
  <c r="I38" i="9"/>
  <c r="H38" i="9" a="1"/>
  <c r="H38" i="9" s="1"/>
  <c r="G38" i="9" a="1"/>
  <c r="G38" i="9"/>
  <c r="F38" i="9" a="1"/>
  <c r="F38" i="9"/>
  <c r="E38" i="9" a="1"/>
  <c r="E38" i="9" s="1"/>
  <c r="D38" i="9" a="1"/>
  <c r="D38" i="9" s="1"/>
  <c r="C38" i="9" a="1"/>
  <c r="C38" i="9"/>
  <c r="B38" i="9" a="1"/>
  <c r="B38" i="9"/>
  <c r="E35" i="9"/>
  <c r="L34" i="9" a="1"/>
  <c r="L34" i="9"/>
  <c r="K34" i="9" a="1"/>
  <c r="K34" i="9" s="1"/>
  <c r="J34" i="9" a="1"/>
  <c r="J34" i="9" s="1"/>
  <c r="I34" i="9" a="1"/>
  <c r="I34" i="9"/>
  <c r="H34" i="9" a="1"/>
  <c r="H34" i="9"/>
  <c r="G34" i="9" a="1"/>
  <c r="G34" i="9" s="1"/>
  <c r="F34" i="9" a="1"/>
  <c r="F34" i="9" s="1"/>
  <c r="E34" i="9" a="1"/>
  <c r="E34" i="9"/>
  <c r="D34" i="9" a="1"/>
  <c r="D34" i="9"/>
  <c r="C34" i="9" a="1"/>
  <c r="C34" i="9" s="1"/>
  <c r="B34" i="9" a="1"/>
  <c r="B34" i="9" s="1"/>
  <c r="H31" i="9"/>
  <c r="E31" i="9"/>
  <c r="L30" i="9" a="1"/>
  <c r="L30" i="9"/>
  <c r="K30" i="9" a="1"/>
  <c r="K30" i="9"/>
  <c r="J30" i="9" a="1"/>
  <c r="J30" i="9"/>
  <c r="I30" i="9" a="1"/>
  <c r="I30" i="9" s="1"/>
  <c r="H30" i="9" a="1"/>
  <c r="H30" i="9"/>
  <c r="G30" i="9" a="1"/>
  <c r="G30" i="9"/>
  <c r="F30" i="9" a="1"/>
  <c r="F30" i="9"/>
  <c r="E30" i="9" a="1"/>
  <c r="E30" i="9" s="1"/>
  <c r="D30" i="9" a="1"/>
  <c r="D30" i="9"/>
  <c r="C30" i="9" a="1"/>
  <c r="C30" i="9"/>
  <c r="B30" i="9" a="1"/>
  <c r="B30" i="9" s="1"/>
  <c r="E27" i="9"/>
  <c r="D27" i="9"/>
  <c r="L26" i="9" a="1"/>
  <c r="L26" i="9" s="1"/>
  <c r="K26" i="9" a="1"/>
  <c r="K26" i="9"/>
  <c r="J26" i="9" a="1"/>
  <c r="J26" i="9" s="1"/>
  <c r="I26" i="9" a="1"/>
  <c r="I26" i="9"/>
  <c r="H26" i="9" a="1"/>
  <c r="H26" i="9" s="1"/>
  <c r="G26" i="9" a="1"/>
  <c r="G26" i="9" s="1"/>
  <c r="F26" i="9" a="1"/>
  <c r="F26" i="9" s="1"/>
  <c r="E26" i="9" a="1"/>
  <c r="E26" i="9"/>
  <c r="D26" i="9" a="1"/>
  <c r="D26" i="9" s="1"/>
  <c r="C26" i="9" a="1"/>
  <c r="C26" i="9" s="1"/>
  <c r="B26" i="9" a="1"/>
  <c r="B26" i="9"/>
  <c r="H23" i="9"/>
  <c r="E23" i="9"/>
  <c r="L22" i="9" a="1"/>
  <c r="L22" i="9"/>
  <c r="K22" i="9" a="1"/>
  <c r="K22" i="9" s="1"/>
  <c r="J22" i="9" a="1"/>
  <c r="J22" i="9" s="1"/>
  <c r="I22" i="9" a="1"/>
  <c r="I22" i="9"/>
  <c r="H22" i="9" a="1"/>
  <c r="H22" i="9"/>
  <c r="G22" i="9" a="1"/>
  <c r="G22" i="9" s="1"/>
  <c r="F22" i="9" a="1"/>
  <c r="F22" i="9" s="1"/>
  <c r="E22" i="9" a="1"/>
  <c r="E22" i="9"/>
  <c r="D22" i="9" a="1"/>
  <c r="D22" i="9"/>
  <c r="C22" i="9" a="1"/>
  <c r="C22" i="9"/>
  <c r="B22" i="9" a="1"/>
  <c r="B22" i="9" s="1"/>
  <c r="H19" i="9"/>
  <c r="G19" i="9"/>
  <c r="L18" i="9" a="1"/>
  <c r="L18" i="9" s="1"/>
  <c r="K18" i="9" a="1"/>
  <c r="K18" i="9"/>
  <c r="J18" i="9" a="1"/>
  <c r="J18" i="9"/>
  <c r="I18" i="9" a="1"/>
  <c r="I18" i="9" s="1"/>
  <c r="H18" i="9" a="1"/>
  <c r="H18" i="9"/>
  <c r="G18" i="9" a="1"/>
  <c r="G18" i="9" s="1"/>
  <c r="F18" i="9" a="1"/>
  <c r="F18" i="9"/>
  <c r="E18" i="9" a="1"/>
  <c r="E18" i="9" s="1"/>
  <c r="D18" i="9" a="1"/>
  <c r="D18" i="9" s="1"/>
  <c r="C18" i="9" a="1"/>
  <c r="C18" i="9" s="1"/>
  <c r="B18" i="9" a="1"/>
  <c r="B18" i="9"/>
  <c r="J15" i="9"/>
  <c r="H15" i="9"/>
  <c r="G15" i="9"/>
  <c r="E15" i="9"/>
  <c r="L14" i="9" a="1"/>
  <c r="L14" i="9"/>
  <c r="K14" i="9" a="1"/>
  <c r="K14" i="9" s="1"/>
  <c r="J14" i="9" a="1"/>
  <c r="J14" i="9"/>
  <c r="I14" i="9" a="1"/>
  <c r="I14" i="9"/>
  <c r="H14" i="9" a="1"/>
  <c r="H14" i="9" s="1"/>
  <c r="G14" i="9" a="1"/>
  <c r="G14" i="9" s="1"/>
  <c r="F14" i="9" a="1"/>
  <c r="F14" i="9"/>
  <c r="E14" i="9" a="1"/>
  <c r="E14" i="9"/>
  <c r="D14" i="9" a="1"/>
  <c r="D14" i="9"/>
  <c r="C14" i="9" a="1"/>
  <c r="C14" i="9" s="1"/>
  <c r="B14" i="9" a="1"/>
  <c r="B14" i="9" s="1"/>
  <c r="H11" i="9"/>
  <c r="E11" i="9"/>
  <c r="C11" i="9"/>
  <c r="B11" i="9"/>
  <c r="K10" i="9" a="1"/>
  <c r="K10" i="9"/>
  <c r="J10" i="9" a="1"/>
  <c r="J10" i="9" s="1"/>
  <c r="I10" i="9" a="1"/>
  <c r="I10" i="9"/>
  <c r="H10" i="9" a="1"/>
  <c r="H10" i="9" s="1"/>
  <c r="G10" i="9" a="1"/>
  <c r="G10" i="9"/>
  <c r="F10" i="9" a="1"/>
  <c r="F10" i="9" s="1"/>
  <c r="E10" i="9" a="1"/>
  <c r="E10" i="9" s="1"/>
  <c r="D10" i="9" a="1"/>
  <c r="D10" i="9" s="1"/>
  <c r="C10" i="9" a="1"/>
  <c r="C10" i="9"/>
  <c r="B10" i="9" a="1"/>
  <c r="B10" i="9" s="1"/>
  <c r="K3" i="9"/>
  <c r="J3" i="9"/>
  <c r="I3" i="9"/>
  <c r="H3" i="9"/>
  <c r="H111" i="9" s="1"/>
  <c r="G3" i="9"/>
  <c r="G35" i="9" s="1"/>
  <c r="F3" i="9"/>
  <c r="F27" i="9" s="1"/>
  <c r="E3" i="9"/>
  <c r="E123" i="9" s="1"/>
  <c r="D3" i="9"/>
  <c r="C3" i="9"/>
  <c r="B3" i="9"/>
  <c r="L126" i="7" a="1"/>
  <c r="L126" i="7" s="1"/>
  <c r="K126" i="7" a="1"/>
  <c r="K126" i="7" s="1"/>
  <c r="J126" i="7" a="1"/>
  <c r="J126" i="7" s="1"/>
  <c r="I126" i="7" a="1"/>
  <c r="I126" i="7" s="1"/>
  <c r="H126" i="7" a="1"/>
  <c r="H126" i="7" s="1"/>
  <c r="G126" i="7" a="1"/>
  <c r="G126" i="7" s="1"/>
  <c r="F126" i="7" a="1"/>
  <c r="F126" i="7"/>
  <c r="E126" i="7" a="1"/>
  <c r="E126" i="7"/>
  <c r="D126" i="7" a="1"/>
  <c r="D126" i="7" s="1"/>
  <c r="C126" i="7" a="1"/>
  <c r="C126" i="7"/>
  <c r="B126" i="7" a="1"/>
  <c r="B126" i="7" s="1"/>
  <c r="L122" i="7" a="1"/>
  <c r="L122" i="7"/>
  <c r="K122" i="7" a="1"/>
  <c r="K122" i="7"/>
  <c r="J122" i="7" a="1"/>
  <c r="J122" i="7" s="1"/>
  <c r="I122" i="7" a="1"/>
  <c r="I122" i="7" s="1"/>
  <c r="H122" i="7" a="1"/>
  <c r="H122" i="7" s="1"/>
  <c r="G122" i="7" a="1"/>
  <c r="G122" i="7"/>
  <c r="F122" i="7" a="1"/>
  <c r="F122" i="7" s="1"/>
  <c r="E122" i="7" a="1"/>
  <c r="E122" i="7" s="1"/>
  <c r="D122" i="7" a="1"/>
  <c r="D122" i="7" s="1"/>
  <c r="C122" i="7" a="1"/>
  <c r="C122" i="7"/>
  <c r="B122" i="7" a="1"/>
  <c r="B122" i="7" s="1"/>
  <c r="L118" i="7" a="1"/>
  <c r="L118" i="7"/>
  <c r="K118" i="7" a="1"/>
  <c r="K118" i="7" s="1"/>
  <c r="J118" i="7" a="1"/>
  <c r="J118" i="7"/>
  <c r="I118" i="7" a="1"/>
  <c r="I118" i="7"/>
  <c r="H118" i="7" a="1"/>
  <c r="H118" i="7"/>
  <c r="G118" i="7" a="1"/>
  <c r="G118" i="7" s="1"/>
  <c r="F118" i="7" a="1"/>
  <c r="F118" i="7"/>
  <c r="E118" i="7" a="1"/>
  <c r="E118" i="7"/>
  <c r="D118" i="7" a="1"/>
  <c r="D118" i="7"/>
  <c r="C118" i="7" a="1"/>
  <c r="C118" i="7" s="1"/>
  <c r="B118" i="7" a="1"/>
  <c r="B118" i="7" s="1"/>
  <c r="L114" i="7" a="1"/>
  <c r="L114" i="7"/>
  <c r="K114" i="7" a="1"/>
  <c r="K114" i="7" s="1"/>
  <c r="J114" i="7" a="1"/>
  <c r="J114" i="7" s="1"/>
  <c r="I114" i="7" a="1"/>
  <c r="I114" i="7"/>
  <c r="H114" i="7" a="1"/>
  <c r="H114" i="7"/>
  <c r="G114" i="7" a="1"/>
  <c r="G114" i="7" s="1"/>
  <c r="F114" i="7" a="1"/>
  <c r="F114" i="7" s="1"/>
  <c r="E114" i="7" a="1"/>
  <c r="E114" i="7" s="1"/>
  <c r="D114" i="7" a="1"/>
  <c r="D114" i="7"/>
  <c r="C114" i="7" a="1"/>
  <c r="C114" i="7" s="1"/>
  <c r="B114" i="7" a="1"/>
  <c r="B114" i="7" s="1"/>
  <c r="L110" i="7" a="1"/>
  <c r="L110" i="7" s="1"/>
  <c r="K110" i="7" a="1"/>
  <c r="K110" i="7"/>
  <c r="J110" i="7" a="1"/>
  <c r="J110" i="7"/>
  <c r="I110" i="7" a="1"/>
  <c r="I110" i="7"/>
  <c r="H110" i="7" a="1"/>
  <c r="H110" i="7" s="1"/>
  <c r="G110" i="7" a="1"/>
  <c r="G110" i="7" s="1"/>
  <c r="F110" i="7" a="1"/>
  <c r="F110" i="7"/>
  <c r="E110" i="7" a="1"/>
  <c r="E110" i="7"/>
  <c r="D110" i="7" a="1"/>
  <c r="D110" i="7" s="1"/>
  <c r="C110" i="7" a="1"/>
  <c r="C110" i="7" s="1"/>
  <c r="B110" i="7" a="1"/>
  <c r="B110" i="7"/>
  <c r="L106" i="7" a="1"/>
  <c r="L106" i="7" s="1"/>
  <c r="K106" i="7" a="1"/>
  <c r="K106" i="7" s="1"/>
  <c r="J106" i="7" a="1"/>
  <c r="J106" i="7"/>
  <c r="I106" i="7" a="1"/>
  <c r="I106" i="7"/>
  <c r="H106" i="7" a="1"/>
  <c r="H106" i="7" s="1"/>
  <c r="G106" i="7" a="1"/>
  <c r="G106" i="7" s="1"/>
  <c r="F106" i="7" a="1"/>
  <c r="F106" i="7" s="1"/>
  <c r="E106" i="7" a="1"/>
  <c r="E106" i="7"/>
  <c r="D106" i="7" a="1"/>
  <c r="D106" i="7" s="1"/>
  <c r="C106" i="7" a="1"/>
  <c r="C106" i="7" s="1"/>
  <c r="B106" i="7" a="1"/>
  <c r="B106" i="7" s="1"/>
  <c r="L102" i="7" a="1"/>
  <c r="L102" i="7" s="1"/>
  <c r="K102" i="7" a="1"/>
  <c r="K102" i="7"/>
  <c r="J102" i="7" a="1"/>
  <c r="J102" i="7"/>
  <c r="I102" i="7" a="1"/>
  <c r="I102" i="7" s="1"/>
  <c r="H102" i="7" a="1"/>
  <c r="H102" i="7" s="1"/>
  <c r="G102" i="7" a="1"/>
  <c r="G102" i="7"/>
  <c r="F102" i="7" a="1"/>
  <c r="F102" i="7"/>
  <c r="E102" i="7" a="1"/>
  <c r="E102" i="7" s="1"/>
  <c r="D102" i="7" a="1"/>
  <c r="D102" i="7" s="1"/>
  <c r="C102" i="7" a="1"/>
  <c r="C102" i="7"/>
  <c r="B102" i="7" a="1"/>
  <c r="B102" i="7" s="1"/>
  <c r="D99" i="7"/>
  <c r="L98" i="7" a="1"/>
  <c r="L98" i="7" s="1"/>
  <c r="K98" i="7" a="1"/>
  <c r="K98" i="7"/>
  <c r="J98" i="7" a="1"/>
  <c r="J98" i="7"/>
  <c r="I98" i="7" a="1"/>
  <c r="I98" i="7" s="1"/>
  <c r="H98" i="7" a="1"/>
  <c r="H98" i="7" s="1"/>
  <c r="G98" i="7" a="1"/>
  <c r="G98" i="7"/>
  <c r="F98" i="7" a="1"/>
  <c r="F98" i="7"/>
  <c r="E98" i="7" a="1"/>
  <c r="E98" i="7" s="1"/>
  <c r="D98" i="7" a="1"/>
  <c r="D98" i="7" s="1"/>
  <c r="C98" i="7" a="1"/>
  <c r="C98" i="7" s="1"/>
  <c r="B98" i="7" a="1"/>
  <c r="B98" i="7"/>
  <c r="L94" i="7" a="1"/>
  <c r="L94" i="7"/>
  <c r="K94" i="7" a="1"/>
  <c r="K94" i="7"/>
  <c r="J94" i="7" a="1"/>
  <c r="J94" i="7" s="1"/>
  <c r="I94" i="7" a="1"/>
  <c r="I94" i="7" s="1"/>
  <c r="H94" i="7" a="1"/>
  <c r="H94" i="7"/>
  <c r="G94" i="7" a="1"/>
  <c r="G94" i="7"/>
  <c r="F94" i="7" a="1"/>
  <c r="F94" i="7" s="1"/>
  <c r="E94" i="7" a="1"/>
  <c r="E94" i="7" s="1"/>
  <c r="D94" i="7" a="1"/>
  <c r="D94" i="7"/>
  <c r="C94" i="7" a="1"/>
  <c r="C94" i="7" s="1"/>
  <c r="B94" i="7" a="1"/>
  <c r="B94" i="7" s="1"/>
  <c r="L90" i="7" a="1"/>
  <c r="L90" i="7"/>
  <c r="K90" i="7" a="1"/>
  <c r="K90" i="7"/>
  <c r="J90" i="7" a="1"/>
  <c r="J90" i="7" s="1"/>
  <c r="I90" i="7" a="1"/>
  <c r="I90" i="7" s="1"/>
  <c r="H90" i="7" a="1"/>
  <c r="H90" i="7"/>
  <c r="G90" i="7" a="1"/>
  <c r="G90" i="7"/>
  <c r="F90" i="7" a="1"/>
  <c r="F90" i="7" s="1"/>
  <c r="E90" i="7" a="1"/>
  <c r="E90" i="7" s="1"/>
  <c r="D90" i="7" a="1"/>
  <c r="D90" i="7" s="1"/>
  <c r="C90" i="7" a="1"/>
  <c r="C90" i="7"/>
  <c r="B90" i="7" a="1"/>
  <c r="B90" i="7" s="1"/>
  <c r="L86" i="7" a="1"/>
  <c r="L86" i="7"/>
  <c r="K86" i="7" a="1"/>
  <c r="K86" i="7" s="1"/>
  <c r="J86" i="7" a="1"/>
  <c r="J86" i="7" s="1"/>
  <c r="I86" i="7" a="1"/>
  <c r="I86" i="7"/>
  <c r="H86" i="7" a="1"/>
  <c r="H86" i="7"/>
  <c r="G86" i="7" a="1"/>
  <c r="G86" i="7" s="1"/>
  <c r="F86" i="7" a="1"/>
  <c r="F86" i="7" s="1"/>
  <c r="E86" i="7" a="1"/>
  <c r="E86" i="7"/>
  <c r="D86" i="7" a="1"/>
  <c r="D86" i="7" s="1"/>
  <c r="C86" i="7" a="1"/>
  <c r="C86" i="7" s="1"/>
  <c r="B86" i="7" a="1"/>
  <c r="B86" i="7" s="1"/>
  <c r="L82" i="7" a="1"/>
  <c r="L82" i="7"/>
  <c r="K82" i="7" a="1"/>
  <c r="K82" i="7" s="1"/>
  <c r="J82" i="7" a="1"/>
  <c r="J82" i="7" s="1"/>
  <c r="I82" i="7" a="1"/>
  <c r="I82" i="7"/>
  <c r="H82" i="7" a="1"/>
  <c r="H82" i="7"/>
  <c r="G82" i="7" a="1"/>
  <c r="G82" i="7" s="1"/>
  <c r="F82" i="7" a="1"/>
  <c r="F82" i="7" s="1"/>
  <c r="E82" i="7" a="1"/>
  <c r="E82" i="7"/>
  <c r="D82" i="7" a="1"/>
  <c r="D82" i="7"/>
  <c r="C82" i="7" a="1"/>
  <c r="C82" i="7" s="1"/>
  <c r="B82" i="7" a="1"/>
  <c r="B82" i="7" s="1"/>
  <c r="L78" i="7" a="1"/>
  <c r="L78" i="7" s="1"/>
  <c r="K78" i="7" a="1"/>
  <c r="K78" i="7" s="1"/>
  <c r="J78" i="7" a="1"/>
  <c r="J78" i="7"/>
  <c r="I78" i="7" a="1"/>
  <c r="I78" i="7"/>
  <c r="H78" i="7" a="1"/>
  <c r="H78" i="7" s="1"/>
  <c r="G78" i="7" a="1"/>
  <c r="G78" i="7" s="1"/>
  <c r="F78" i="7" a="1"/>
  <c r="F78" i="7"/>
  <c r="E78" i="7" a="1"/>
  <c r="E78" i="7"/>
  <c r="D78" i="7" a="1"/>
  <c r="D78" i="7" s="1"/>
  <c r="C78" i="7" a="1"/>
  <c r="C78" i="7" s="1"/>
  <c r="B78" i="7" a="1"/>
  <c r="B78" i="7"/>
  <c r="L74" i="7" a="1"/>
  <c r="L74" i="7" s="1"/>
  <c r="K74" i="7" a="1"/>
  <c r="K74" i="7" s="1"/>
  <c r="J74" i="7" a="1"/>
  <c r="J74" i="7"/>
  <c r="I74" i="7" a="1"/>
  <c r="I74" i="7"/>
  <c r="H74" i="7" a="1"/>
  <c r="H74" i="7" s="1"/>
  <c r="G74" i="7" a="1"/>
  <c r="G74" i="7" s="1"/>
  <c r="F74" i="7" a="1"/>
  <c r="F74" i="7"/>
  <c r="E74" i="7" a="1"/>
  <c r="E74" i="7"/>
  <c r="D74" i="7" a="1"/>
  <c r="D74" i="7" s="1"/>
  <c r="C74" i="7" a="1"/>
  <c r="C74" i="7" s="1"/>
  <c r="B74" i="7" a="1"/>
  <c r="B74" i="7" s="1"/>
  <c r="L70" i="7" a="1"/>
  <c r="L70" i="7" s="1"/>
  <c r="K70" i="7" a="1"/>
  <c r="K70" i="7"/>
  <c r="J70" i="7" a="1"/>
  <c r="J70" i="7"/>
  <c r="I70" i="7" a="1"/>
  <c r="I70" i="7" s="1"/>
  <c r="H70" i="7" a="1"/>
  <c r="H70" i="7" s="1"/>
  <c r="G70" i="7" a="1"/>
  <c r="G70" i="7"/>
  <c r="F70" i="7" a="1"/>
  <c r="F70" i="7"/>
  <c r="E70" i="7" a="1"/>
  <c r="E70" i="7" s="1"/>
  <c r="D70" i="7" a="1"/>
  <c r="D70" i="7" s="1"/>
  <c r="C70" i="7" a="1"/>
  <c r="C70" i="7"/>
  <c r="B70" i="7" a="1"/>
  <c r="B70" i="7" s="1"/>
  <c r="L66" i="7" a="1"/>
  <c r="L66" i="7" s="1"/>
  <c r="K66" i="7" a="1"/>
  <c r="K66" i="7"/>
  <c r="J66" i="7" a="1"/>
  <c r="J66" i="7"/>
  <c r="I66" i="7" a="1"/>
  <c r="I66" i="7" s="1"/>
  <c r="H66" i="7" a="1"/>
  <c r="H66" i="7" s="1"/>
  <c r="G66" i="7" a="1"/>
  <c r="G66" i="7"/>
  <c r="F66" i="7" a="1"/>
  <c r="F66" i="7"/>
  <c r="E66" i="7" a="1"/>
  <c r="E66" i="7" s="1"/>
  <c r="D66" i="7" a="1"/>
  <c r="D66" i="7" s="1"/>
  <c r="C66" i="7" a="1"/>
  <c r="C66" i="7" s="1"/>
  <c r="B66" i="7" a="1"/>
  <c r="B66" i="7"/>
  <c r="L62" i="7" a="1"/>
  <c r="L62" i="7"/>
  <c r="K62" i="7" a="1"/>
  <c r="K62" i="7"/>
  <c r="J62" i="7" a="1"/>
  <c r="J62" i="7" s="1"/>
  <c r="I62" i="7" a="1"/>
  <c r="I62" i="7" s="1"/>
  <c r="H62" i="7" a="1"/>
  <c r="H62" i="7"/>
  <c r="G62" i="7" a="1"/>
  <c r="G62" i="7"/>
  <c r="F62" i="7" a="1"/>
  <c r="F62" i="7" s="1"/>
  <c r="E62" i="7" a="1"/>
  <c r="E62" i="7" s="1"/>
  <c r="D62" i="7" a="1"/>
  <c r="D62" i="7"/>
  <c r="C62" i="7" a="1"/>
  <c r="C62" i="7" s="1"/>
  <c r="B62" i="7" a="1"/>
  <c r="B62" i="7" s="1"/>
  <c r="L58" i="7" a="1"/>
  <c r="L58" i="7"/>
  <c r="K58" i="7" a="1"/>
  <c r="K58" i="7"/>
  <c r="J58" i="7" a="1"/>
  <c r="J58" i="7" s="1"/>
  <c r="I58" i="7" a="1"/>
  <c r="I58" i="7" s="1"/>
  <c r="H58" i="7" a="1"/>
  <c r="H58" i="7"/>
  <c r="G58" i="7" a="1"/>
  <c r="G58" i="7"/>
  <c r="F58" i="7" a="1"/>
  <c r="F58" i="7" s="1"/>
  <c r="E58" i="7" a="1"/>
  <c r="E58" i="7" s="1"/>
  <c r="D58" i="7" a="1"/>
  <c r="D58" i="7" s="1"/>
  <c r="C58" i="7" a="1"/>
  <c r="C58" i="7"/>
  <c r="B58" i="7" a="1"/>
  <c r="B58" i="7" s="1"/>
  <c r="L54" i="7" a="1"/>
  <c r="L54" i="7"/>
  <c r="K54" i="7" a="1"/>
  <c r="K54" i="7" s="1"/>
  <c r="J54" i="7" a="1"/>
  <c r="J54" i="7" s="1"/>
  <c r="I54" i="7" a="1"/>
  <c r="I54" i="7"/>
  <c r="H54" i="7" a="1"/>
  <c r="H54" i="7"/>
  <c r="G54" i="7" a="1"/>
  <c r="G54" i="7" s="1"/>
  <c r="F54" i="7" a="1"/>
  <c r="F54" i="7" s="1"/>
  <c r="E54" i="7" a="1"/>
  <c r="E54" i="7"/>
  <c r="D54" i="7" a="1"/>
  <c r="D54" i="7" s="1"/>
  <c r="C54" i="7" a="1"/>
  <c r="C54" i="7" s="1"/>
  <c r="B54" i="7" a="1"/>
  <c r="B54" i="7" s="1"/>
  <c r="L50" i="7" a="1"/>
  <c r="L50" i="7"/>
  <c r="K50" i="7" a="1"/>
  <c r="K50" i="7" s="1"/>
  <c r="J50" i="7" a="1"/>
  <c r="J50" i="7"/>
  <c r="I50" i="7" a="1"/>
  <c r="I50" i="7"/>
  <c r="H50" i="7" a="1"/>
  <c r="H50" i="7"/>
  <c r="G50" i="7" a="1"/>
  <c r="G50" i="7" s="1"/>
  <c r="F50" i="7" a="1"/>
  <c r="F50" i="7" s="1"/>
  <c r="E50" i="7" a="1"/>
  <c r="E50" i="7" s="1"/>
  <c r="D50" i="7" a="1"/>
  <c r="D50" i="7" s="1"/>
  <c r="C50" i="7" a="1"/>
  <c r="C50" i="7" s="1"/>
  <c r="B50" i="7" a="1"/>
  <c r="B50" i="7" s="1"/>
  <c r="B47" i="7"/>
  <c r="L46" i="7" a="1"/>
  <c r="L46" i="7" s="1"/>
  <c r="K46" i="7" a="1"/>
  <c r="K46" i="7" s="1"/>
  <c r="J46" i="7" a="1"/>
  <c r="J46" i="7"/>
  <c r="I46" i="7" a="1"/>
  <c r="I46" i="7"/>
  <c r="H46" i="7" a="1"/>
  <c r="H46" i="7" s="1"/>
  <c r="G46" i="7" a="1"/>
  <c r="G46" i="7" s="1"/>
  <c r="F46" i="7" a="1"/>
  <c r="F46" i="7"/>
  <c r="E46" i="7" a="1"/>
  <c r="E46" i="7"/>
  <c r="D46" i="7" a="1"/>
  <c r="D46" i="7"/>
  <c r="C46" i="7" a="1"/>
  <c r="C46" i="7" s="1"/>
  <c r="B46" i="7" a="1"/>
  <c r="B46" i="7"/>
  <c r="D43" i="7"/>
  <c r="L42" i="7" a="1"/>
  <c r="L42" i="7" s="1"/>
  <c r="K42" i="7" a="1"/>
  <c r="K42" i="7"/>
  <c r="J42" i="7" a="1"/>
  <c r="J42" i="7"/>
  <c r="I42" i="7" a="1"/>
  <c r="I42" i="7" s="1"/>
  <c r="H42" i="7" a="1"/>
  <c r="H42" i="7" s="1"/>
  <c r="G42" i="7" a="1"/>
  <c r="G42" i="7" s="1"/>
  <c r="F42" i="7" a="1"/>
  <c r="F42" i="7"/>
  <c r="E42" i="7" a="1"/>
  <c r="E42" i="7" s="1"/>
  <c r="D42" i="7" a="1"/>
  <c r="D42" i="7" s="1"/>
  <c r="C42" i="7" a="1"/>
  <c r="C42" i="7" s="1"/>
  <c r="B42" i="7" a="1"/>
  <c r="B42" i="7" s="1"/>
  <c r="I39" i="7"/>
  <c r="L38" i="7" a="1"/>
  <c r="L38" i="7" s="1"/>
  <c r="K38" i="7" a="1"/>
  <c r="K38" i="7"/>
  <c r="J38" i="7" a="1"/>
  <c r="J38" i="7" s="1"/>
  <c r="I38" i="7" a="1"/>
  <c r="I38" i="7" s="1"/>
  <c r="H38" i="7" a="1"/>
  <c r="H38" i="7" s="1"/>
  <c r="G38" i="7" a="1"/>
  <c r="G38" i="7"/>
  <c r="F38" i="7" a="1"/>
  <c r="F38" i="7" s="1"/>
  <c r="E38" i="7" a="1"/>
  <c r="E38" i="7"/>
  <c r="D38" i="7" a="1"/>
  <c r="D38" i="7" s="1"/>
  <c r="C38" i="7" a="1"/>
  <c r="C38" i="7"/>
  <c r="B38" i="7" a="1"/>
  <c r="B38" i="7"/>
  <c r="C35" i="7"/>
  <c r="L34" i="7" a="1"/>
  <c r="L34" i="7" s="1"/>
  <c r="K34" i="7" a="1"/>
  <c r="K34" i="7" s="1"/>
  <c r="J34" i="7" a="1"/>
  <c r="J34" i="7" s="1"/>
  <c r="I34" i="7" a="1"/>
  <c r="I34" i="7"/>
  <c r="H34" i="7" a="1"/>
  <c r="H34" i="7" s="1"/>
  <c r="G34" i="7" a="1"/>
  <c r="G34" i="7"/>
  <c r="F34" i="7" a="1"/>
  <c r="F34" i="7" s="1"/>
  <c r="E34" i="7" a="1"/>
  <c r="E34" i="7" s="1"/>
  <c r="D34" i="7" a="1"/>
  <c r="D34" i="7" s="1"/>
  <c r="C34" i="7" a="1"/>
  <c r="C34" i="7"/>
  <c r="B34" i="7" a="1"/>
  <c r="B34" i="7" s="1"/>
  <c r="L30" i="7" a="1"/>
  <c r="L30" i="7"/>
  <c r="K30" i="7" a="1"/>
  <c r="K30" i="7"/>
  <c r="J30" i="7" a="1"/>
  <c r="J30" i="7" s="1"/>
  <c r="I30" i="7" a="1"/>
  <c r="I30" i="7" s="1"/>
  <c r="H30" i="7" a="1"/>
  <c r="H30" i="7"/>
  <c r="G30" i="7" a="1"/>
  <c r="G30" i="7"/>
  <c r="F30" i="7" a="1"/>
  <c r="F30" i="7" s="1"/>
  <c r="E30" i="7" a="1"/>
  <c r="E30" i="7" s="1"/>
  <c r="D30" i="7" a="1"/>
  <c r="D30" i="7"/>
  <c r="C30" i="7" a="1"/>
  <c r="C30" i="7" s="1"/>
  <c r="B30" i="7" a="1"/>
  <c r="B30" i="7"/>
  <c r="H27" i="7"/>
  <c r="L26" i="7" a="1"/>
  <c r="L26" i="7" s="1"/>
  <c r="K26" i="7" a="1"/>
  <c r="K26" i="7"/>
  <c r="J26" i="7" a="1"/>
  <c r="J26" i="7" s="1"/>
  <c r="I26" i="7" a="1"/>
  <c r="I26" i="7"/>
  <c r="H26" i="7" a="1"/>
  <c r="H26" i="7" s="1"/>
  <c r="G26" i="7" a="1"/>
  <c r="G26" i="7"/>
  <c r="F26" i="7" a="1"/>
  <c r="F26" i="7" s="1"/>
  <c r="E26" i="7" a="1"/>
  <c r="E26" i="7" s="1"/>
  <c r="D26" i="7" a="1"/>
  <c r="D26" i="7"/>
  <c r="C26" i="7" a="1"/>
  <c r="C26" i="7"/>
  <c r="B26" i="7" a="1"/>
  <c r="B26" i="7" s="1"/>
  <c r="L22" i="7" a="1"/>
  <c r="L22" i="7" s="1"/>
  <c r="K22" i="7" a="1"/>
  <c r="K22" i="7"/>
  <c r="J22" i="7" a="1"/>
  <c r="J22" i="7" s="1"/>
  <c r="I22" i="7" a="1"/>
  <c r="I22" i="7"/>
  <c r="H22" i="7" a="1"/>
  <c r="H22" i="7" s="1"/>
  <c r="G22" i="7" a="1"/>
  <c r="G22" i="7" s="1"/>
  <c r="F22" i="7" a="1"/>
  <c r="F22" i="7" s="1"/>
  <c r="E22" i="7" a="1"/>
  <c r="E22" i="7"/>
  <c r="D22" i="7" a="1"/>
  <c r="D22" i="7"/>
  <c r="C22" i="7" a="1"/>
  <c r="C22" i="7" s="1"/>
  <c r="B22" i="7" a="1"/>
  <c r="B22" i="7" s="1"/>
  <c r="J19" i="7"/>
  <c r="I19" i="7"/>
  <c r="H19" i="7"/>
  <c r="L18" i="7" a="1"/>
  <c r="L18" i="7"/>
  <c r="K18" i="7" a="1"/>
  <c r="K18" i="7"/>
  <c r="J18" i="7" a="1"/>
  <c r="J18" i="7" s="1"/>
  <c r="I18" i="7" a="1"/>
  <c r="I18" i="7" s="1"/>
  <c r="H18" i="7" a="1"/>
  <c r="H18" i="7"/>
  <c r="G18" i="7" a="1"/>
  <c r="G18" i="7" s="1"/>
  <c r="F18" i="7" a="1"/>
  <c r="F18" i="7" s="1"/>
  <c r="E18" i="7" a="1"/>
  <c r="E18" i="7" s="1"/>
  <c r="D18" i="7" a="1"/>
  <c r="D18" i="7" s="1"/>
  <c r="C18" i="7" a="1"/>
  <c r="C18" i="7"/>
  <c r="B18" i="7" a="1"/>
  <c r="B18" i="7" s="1"/>
  <c r="J15" i="7"/>
  <c r="I15" i="7"/>
  <c r="F15" i="7"/>
  <c r="B15" i="7"/>
  <c r="L14" i="7" a="1"/>
  <c r="L14" i="7" s="1"/>
  <c r="K14" i="7" a="1"/>
  <c r="K14" i="7"/>
  <c r="J14" i="7" a="1"/>
  <c r="J14" i="7" s="1"/>
  <c r="I14" i="7" a="1"/>
  <c r="I14" i="7"/>
  <c r="H14" i="7" a="1"/>
  <c r="H14" i="7" s="1"/>
  <c r="G14" i="7" a="1"/>
  <c r="G14" i="7"/>
  <c r="F14" i="7" a="1"/>
  <c r="F14" i="7" s="1"/>
  <c r="E14" i="7" a="1"/>
  <c r="E14" i="7"/>
  <c r="D14" i="7" a="1"/>
  <c r="D14" i="7" s="1"/>
  <c r="C14" i="7" a="1"/>
  <c r="C14" i="7" s="1"/>
  <c r="B14" i="7" a="1"/>
  <c r="B14" i="7" s="1"/>
  <c r="J11" i="7"/>
  <c r="I11" i="7"/>
  <c r="F11" i="7"/>
  <c r="B11" i="7"/>
  <c r="K10" i="7" a="1"/>
  <c r="K10" i="7"/>
  <c r="J10" i="7" a="1"/>
  <c r="J10" i="7"/>
  <c r="I10" i="7" a="1"/>
  <c r="I10" i="7"/>
  <c r="H10" i="7" a="1"/>
  <c r="H10" i="7" s="1"/>
  <c r="G10" i="7" a="1"/>
  <c r="G10" i="7"/>
  <c r="F10" i="7" a="1"/>
  <c r="F10" i="7" s="1"/>
  <c r="E10" i="7" a="1"/>
  <c r="E10" i="7" s="1"/>
  <c r="D10" i="7" a="1"/>
  <c r="D10" i="7" s="1"/>
  <c r="C10" i="7" a="1"/>
  <c r="C10" i="7"/>
  <c r="B10" i="7" a="1"/>
  <c r="B10" i="7" s="1"/>
  <c r="K3" i="7"/>
  <c r="K103" i="7" s="1"/>
  <c r="J3" i="7"/>
  <c r="J43" i="7" s="1"/>
  <c r="I3" i="7"/>
  <c r="I43" i="7" s="1"/>
  <c r="H3" i="7"/>
  <c r="G3" i="7"/>
  <c r="F3" i="7"/>
  <c r="F91" i="7" s="1"/>
  <c r="E3" i="7"/>
  <c r="D3" i="7"/>
  <c r="D35" i="7" s="1"/>
  <c r="C3" i="7"/>
  <c r="C19" i="7" s="1"/>
  <c r="B3" i="7"/>
  <c r="B107" i="7" s="1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11" i="5"/>
  <c r="C11" i="5"/>
  <c r="E10" i="5"/>
  <c r="C10" i="5"/>
  <c r="E9" i="5"/>
  <c r="C9" i="5"/>
  <c r="E8" i="5"/>
  <c r="C8" i="5"/>
  <c r="E7" i="5"/>
  <c r="C7" i="5"/>
  <c r="E6" i="5"/>
  <c r="C6" i="5"/>
  <c r="E5" i="5"/>
  <c r="C5" i="5"/>
  <c r="E4" i="5"/>
  <c r="C4" i="5"/>
  <c r="I3" i="5"/>
  <c r="G3" i="5"/>
  <c r="F3" i="5"/>
  <c r="E3" i="5"/>
  <c r="C3" i="5"/>
  <c r="V87" i="4"/>
  <c r="T87" i="4"/>
  <c r="S87" i="4"/>
  <c r="R87" i="4"/>
  <c r="Q87" i="4"/>
  <c r="P87" i="4"/>
  <c r="O87" i="4"/>
  <c r="N87" i="4"/>
  <c r="M87" i="4"/>
  <c r="K87" i="4"/>
  <c r="H87" i="4"/>
  <c r="G87" i="4"/>
  <c r="F87" i="4"/>
  <c r="C87" i="4"/>
  <c r="B87" i="4"/>
  <c r="V86" i="4" a="1"/>
  <c r="V86" i="4" s="1"/>
  <c r="U86" i="4" a="1"/>
  <c r="U86" i="4" s="1"/>
  <c r="T86" i="4" a="1"/>
  <c r="T86" i="4"/>
  <c r="S86" i="4" a="1"/>
  <c r="S86" i="4" s="1"/>
  <c r="R86" i="4" a="1"/>
  <c r="R86" i="4" s="1"/>
  <c r="Q86" i="4" a="1"/>
  <c r="Q86" i="4" s="1"/>
  <c r="P86" i="4" a="1"/>
  <c r="P86" i="4"/>
  <c r="O86" i="4" a="1"/>
  <c r="O86" i="4" s="1"/>
  <c r="N86" i="4" a="1"/>
  <c r="N86" i="4" s="1"/>
  <c r="M86" i="4" a="1"/>
  <c r="M86" i="4" s="1"/>
  <c r="L86" i="4" a="1"/>
  <c r="L86" i="4"/>
  <c r="K86" i="4" a="1"/>
  <c r="K86" i="4" s="1"/>
  <c r="J86" i="4" a="1"/>
  <c r="J86" i="4" s="1"/>
  <c r="I86" i="4" a="1"/>
  <c r="I86" i="4" s="1"/>
  <c r="H86" i="4" a="1"/>
  <c r="H86" i="4"/>
  <c r="G86" i="4" a="1"/>
  <c r="G86" i="4" s="1"/>
  <c r="F86" i="4" a="1"/>
  <c r="F86" i="4" s="1"/>
  <c r="C86" i="4" a="1"/>
  <c r="C86" i="4" s="1"/>
  <c r="B86" i="4" a="1"/>
  <c r="B86" i="4"/>
  <c r="AA84" i="4"/>
  <c r="D6" i="5" s="1"/>
  <c r="Z84" i="4"/>
  <c r="U83" i="4"/>
  <c r="T83" i="4"/>
  <c r="S83" i="4"/>
  <c r="R83" i="4"/>
  <c r="Q83" i="4"/>
  <c r="P83" i="4"/>
  <c r="O83" i="4"/>
  <c r="N83" i="4"/>
  <c r="M83" i="4"/>
  <c r="K83" i="4"/>
  <c r="H83" i="4"/>
  <c r="G83" i="4"/>
  <c r="F83" i="4"/>
  <c r="C83" i="4"/>
  <c r="B83" i="4"/>
  <c r="V82" i="4" a="1"/>
  <c r="V82" i="4"/>
  <c r="U82" i="4" a="1"/>
  <c r="U82" i="4"/>
  <c r="T82" i="4" a="1"/>
  <c r="T82" i="4"/>
  <c r="S82" i="4" a="1"/>
  <c r="S82" i="4" s="1"/>
  <c r="R82" i="4" a="1"/>
  <c r="R82" i="4"/>
  <c r="Q82" i="4" a="1"/>
  <c r="Q82" i="4"/>
  <c r="P82" i="4" a="1"/>
  <c r="P82" i="4"/>
  <c r="O82" i="4" a="1"/>
  <c r="O82" i="4" s="1"/>
  <c r="N82" i="4" a="1"/>
  <c r="N82" i="4"/>
  <c r="M82" i="4" a="1"/>
  <c r="M82" i="4"/>
  <c r="L82" i="4" a="1"/>
  <c r="L82" i="4"/>
  <c r="K82" i="4" a="1"/>
  <c r="K82" i="4" s="1"/>
  <c r="J82" i="4" a="1"/>
  <c r="J82" i="4" s="1"/>
  <c r="I82" i="4" a="1"/>
  <c r="I82" i="4"/>
  <c r="H82" i="4" a="1"/>
  <c r="H82" i="4"/>
  <c r="G82" i="4" a="1"/>
  <c r="G82" i="4" s="1"/>
  <c r="F82" i="4" a="1"/>
  <c r="F82" i="4" s="1"/>
  <c r="C82" i="4" a="1"/>
  <c r="C82" i="4"/>
  <c r="B82" i="4" a="1"/>
  <c r="B82" i="4"/>
  <c r="AA80" i="4"/>
  <c r="D23" i="5" s="1"/>
  <c r="Z80" i="4"/>
  <c r="T79" i="4"/>
  <c r="S79" i="4"/>
  <c r="R79" i="4"/>
  <c r="Q79" i="4"/>
  <c r="P79" i="4"/>
  <c r="O79" i="4"/>
  <c r="N79" i="4"/>
  <c r="M79" i="4"/>
  <c r="K79" i="4"/>
  <c r="F79" i="4"/>
  <c r="C79" i="4"/>
  <c r="V78" i="4" a="1"/>
  <c r="V78" i="4"/>
  <c r="U78" i="4" a="1"/>
  <c r="U78" i="4" s="1"/>
  <c r="T78" i="4" a="1"/>
  <c r="T78" i="4" s="1"/>
  <c r="S78" i="4" a="1"/>
  <c r="S78" i="4"/>
  <c r="R78" i="4" a="1"/>
  <c r="R78" i="4"/>
  <c r="Q78" i="4" a="1"/>
  <c r="Q78" i="4" s="1"/>
  <c r="P78" i="4" a="1"/>
  <c r="P78" i="4" s="1"/>
  <c r="O78" i="4" a="1"/>
  <c r="O78" i="4"/>
  <c r="N78" i="4" a="1"/>
  <c r="N78" i="4"/>
  <c r="M78" i="4" a="1"/>
  <c r="M78" i="4" s="1"/>
  <c r="L78" i="4" a="1"/>
  <c r="L78" i="4" s="1"/>
  <c r="K78" i="4" a="1"/>
  <c r="K78" i="4"/>
  <c r="J78" i="4" a="1"/>
  <c r="J78" i="4"/>
  <c r="I78" i="4" a="1"/>
  <c r="I78" i="4" s="1"/>
  <c r="H78" i="4" a="1"/>
  <c r="H78" i="4" s="1"/>
  <c r="G78" i="4" a="1"/>
  <c r="G78" i="4"/>
  <c r="F78" i="4" a="1"/>
  <c r="F78" i="4"/>
  <c r="C78" i="4" a="1"/>
  <c r="C78" i="4" s="1"/>
  <c r="B78" i="4" a="1"/>
  <c r="B78" i="4" s="1"/>
  <c r="Z76" i="4"/>
  <c r="AA76" i="4" s="1"/>
  <c r="D18" i="5" s="1"/>
  <c r="H76" i="4"/>
  <c r="G76" i="4"/>
  <c r="T75" i="4"/>
  <c r="S75" i="4"/>
  <c r="R75" i="4"/>
  <c r="Q75" i="4"/>
  <c r="P75" i="4"/>
  <c r="O75" i="4"/>
  <c r="N75" i="4"/>
  <c r="M75" i="4"/>
  <c r="K75" i="4"/>
  <c r="I75" i="4"/>
  <c r="H75" i="4"/>
  <c r="G75" i="4"/>
  <c r="F75" i="4"/>
  <c r="C75" i="4"/>
  <c r="V74" i="4" a="1"/>
  <c r="V74" i="4"/>
  <c r="U74" i="4" a="1"/>
  <c r="U74" i="4"/>
  <c r="T74" i="4" a="1"/>
  <c r="T74" i="4"/>
  <c r="S74" i="4" a="1"/>
  <c r="S74" i="4" s="1"/>
  <c r="R74" i="4" a="1"/>
  <c r="R74" i="4"/>
  <c r="Q74" i="4" a="1"/>
  <c r="Q74" i="4"/>
  <c r="P74" i="4" a="1"/>
  <c r="P74" i="4"/>
  <c r="O74" i="4" a="1"/>
  <c r="O74" i="4" s="1"/>
  <c r="N74" i="4" a="1"/>
  <c r="N74" i="4"/>
  <c r="M74" i="4" a="1"/>
  <c r="M74" i="4"/>
  <c r="L74" i="4" a="1"/>
  <c r="L74" i="4"/>
  <c r="K74" i="4" a="1"/>
  <c r="K74" i="4" s="1"/>
  <c r="J74" i="4" a="1"/>
  <c r="J74" i="4" s="1"/>
  <c r="I74" i="4" a="1"/>
  <c r="I74" i="4"/>
  <c r="H74" i="4" a="1"/>
  <c r="H74" i="4"/>
  <c r="G74" i="4" a="1"/>
  <c r="G74" i="4" s="1"/>
  <c r="F74" i="4" a="1"/>
  <c r="F74" i="4" s="1"/>
  <c r="C74" i="4" a="1"/>
  <c r="C74" i="4"/>
  <c r="B74" i="4" a="1"/>
  <c r="B74" i="4"/>
  <c r="AA72" i="4"/>
  <c r="D14" i="5" s="1"/>
  <c r="Z72" i="4"/>
  <c r="T71" i="4"/>
  <c r="S71" i="4"/>
  <c r="R71" i="4"/>
  <c r="Q71" i="4"/>
  <c r="O71" i="4"/>
  <c r="N71" i="4"/>
  <c r="M71" i="4"/>
  <c r="K71" i="4"/>
  <c r="J71" i="4"/>
  <c r="I71" i="4"/>
  <c r="H71" i="4"/>
  <c r="G71" i="4"/>
  <c r="C71" i="4"/>
  <c r="V70" i="4" a="1"/>
  <c r="V70" i="4" s="1"/>
  <c r="U70" i="4" a="1"/>
  <c r="U70" i="4"/>
  <c r="T70" i="4" a="1"/>
  <c r="T70" i="4"/>
  <c r="S70" i="4" a="1"/>
  <c r="S70" i="4" s="1"/>
  <c r="R70" i="4" a="1"/>
  <c r="R70" i="4" s="1"/>
  <c r="Q70" i="4" a="1"/>
  <c r="Q70" i="4"/>
  <c r="P70" i="4" a="1"/>
  <c r="P70" i="4"/>
  <c r="O70" i="4" a="1"/>
  <c r="O70" i="4" s="1"/>
  <c r="N70" i="4" a="1"/>
  <c r="N70" i="4" s="1"/>
  <c r="M70" i="4" a="1"/>
  <c r="M70" i="4" s="1"/>
  <c r="L70" i="4" a="1"/>
  <c r="L70" i="4"/>
  <c r="K70" i="4" a="1"/>
  <c r="K70" i="4" s="1"/>
  <c r="J70" i="4" a="1"/>
  <c r="J70" i="4" s="1"/>
  <c r="I70" i="4" a="1"/>
  <c r="I70" i="4" s="1"/>
  <c r="H70" i="4" a="1"/>
  <c r="H70" i="4"/>
  <c r="G70" i="4" a="1"/>
  <c r="G70" i="4" s="1"/>
  <c r="F70" i="4" a="1"/>
  <c r="F70" i="4" s="1"/>
  <c r="D70" i="4" a="1"/>
  <c r="D70" i="4"/>
  <c r="C70" i="4" a="1"/>
  <c r="C70" i="4" s="1"/>
  <c r="B70" i="4" a="1"/>
  <c r="B70" i="4" s="1"/>
  <c r="F68" i="4"/>
  <c r="E68" i="4"/>
  <c r="E70" i="4" s="1" a="1"/>
  <c r="E70" i="4" s="1"/>
  <c r="T67" i="4"/>
  <c r="S67" i="4"/>
  <c r="R67" i="4"/>
  <c r="Q67" i="4"/>
  <c r="P67" i="4"/>
  <c r="O67" i="4"/>
  <c r="N67" i="4"/>
  <c r="M67" i="4"/>
  <c r="K67" i="4"/>
  <c r="J67" i="4"/>
  <c r="I67" i="4"/>
  <c r="H67" i="4"/>
  <c r="G67" i="4"/>
  <c r="F67" i="4"/>
  <c r="C67" i="4"/>
  <c r="V66" i="4" a="1"/>
  <c r="V66" i="4" s="1"/>
  <c r="U66" i="4" a="1"/>
  <c r="U66" i="4"/>
  <c r="T66" i="4" a="1"/>
  <c r="T66" i="4"/>
  <c r="S66" i="4" a="1"/>
  <c r="S66" i="4" s="1"/>
  <c r="R66" i="4" a="1"/>
  <c r="R66" i="4"/>
  <c r="Q66" i="4" a="1"/>
  <c r="Q66" i="4"/>
  <c r="P66" i="4" a="1"/>
  <c r="P66" i="4"/>
  <c r="O66" i="4" a="1"/>
  <c r="O66" i="4" s="1"/>
  <c r="N66" i="4" a="1"/>
  <c r="N66" i="4" s="1"/>
  <c r="M66" i="4" a="1"/>
  <c r="M66" i="4"/>
  <c r="L66" i="4" a="1"/>
  <c r="L66" i="4" s="1"/>
  <c r="K66" i="4" a="1"/>
  <c r="K66" i="4" s="1"/>
  <c r="J66" i="4" a="1"/>
  <c r="J66" i="4" s="1"/>
  <c r="I66" i="4" a="1"/>
  <c r="I66" i="4"/>
  <c r="H66" i="4" a="1"/>
  <c r="H66" i="4" s="1"/>
  <c r="G66" i="4" a="1"/>
  <c r="G66" i="4" s="1"/>
  <c r="F66" i="4" a="1"/>
  <c r="F66" i="4"/>
  <c r="C66" i="4" a="1"/>
  <c r="C66" i="4"/>
  <c r="B66" i="4" a="1"/>
  <c r="B66" i="4" s="1"/>
  <c r="AA64" i="4"/>
  <c r="D22" i="5" s="1"/>
  <c r="Z64" i="4"/>
  <c r="T63" i="4"/>
  <c r="S63" i="4"/>
  <c r="R63" i="4"/>
  <c r="Q63" i="4"/>
  <c r="P63" i="4"/>
  <c r="O63" i="4"/>
  <c r="N63" i="4"/>
  <c r="M63" i="4"/>
  <c r="L63" i="4"/>
  <c r="K63" i="4"/>
  <c r="I63" i="4"/>
  <c r="H63" i="4"/>
  <c r="G63" i="4"/>
  <c r="F63" i="4"/>
  <c r="E63" i="4"/>
  <c r="C63" i="4"/>
  <c r="V62" i="4" a="1"/>
  <c r="V62" i="4" s="1"/>
  <c r="U62" i="4" a="1"/>
  <c r="U62" i="4" s="1"/>
  <c r="T62" i="4" a="1"/>
  <c r="T62" i="4"/>
  <c r="S62" i="4" a="1"/>
  <c r="S62" i="4"/>
  <c r="R62" i="4" a="1"/>
  <c r="R62" i="4" s="1"/>
  <c r="Q62" i="4" a="1"/>
  <c r="Q62" i="4" s="1"/>
  <c r="P62" i="4" a="1"/>
  <c r="P62" i="4" s="1"/>
  <c r="O62" i="4" a="1"/>
  <c r="O62" i="4"/>
  <c r="N62" i="4" a="1"/>
  <c r="N62" i="4" s="1"/>
  <c r="M62" i="4" a="1"/>
  <c r="M62" i="4" s="1"/>
  <c r="L62" i="4" a="1"/>
  <c r="L62" i="4" s="1"/>
  <c r="K62" i="4" a="1"/>
  <c r="K62" i="4"/>
  <c r="J62" i="4" a="1"/>
  <c r="J62" i="4" s="1"/>
  <c r="I62" i="4" a="1"/>
  <c r="I62" i="4" s="1"/>
  <c r="H62" i="4" a="1"/>
  <c r="H62" i="4" s="1"/>
  <c r="G62" i="4" a="1"/>
  <c r="G62" i="4"/>
  <c r="F62" i="4" a="1"/>
  <c r="F62" i="4" s="1"/>
  <c r="C62" i="4" a="1"/>
  <c r="C62" i="4" s="1"/>
  <c r="B62" i="4" a="1"/>
  <c r="B62" i="4"/>
  <c r="D60" i="4"/>
  <c r="D62" i="4" s="1" a="1"/>
  <c r="D62" i="4" s="1"/>
  <c r="C60" i="4"/>
  <c r="Z60" i="4" s="1"/>
  <c r="AA60" i="4" s="1"/>
  <c r="D9" i="5" s="1"/>
  <c r="T59" i="4"/>
  <c r="S59" i="4"/>
  <c r="R59" i="4"/>
  <c r="Q59" i="4"/>
  <c r="O59" i="4"/>
  <c r="N59" i="4"/>
  <c r="M59" i="4"/>
  <c r="K59" i="4"/>
  <c r="I59" i="4"/>
  <c r="H59" i="4"/>
  <c r="G59" i="4"/>
  <c r="F59" i="4"/>
  <c r="C59" i="4"/>
  <c r="V58" i="4" a="1"/>
  <c r="V58" i="4"/>
  <c r="U58" i="4" a="1"/>
  <c r="U58" i="4" s="1"/>
  <c r="T58" i="4" a="1"/>
  <c r="T58" i="4"/>
  <c r="S58" i="4" a="1"/>
  <c r="S58" i="4" s="1"/>
  <c r="R58" i="4" a="1"/>
  <c r="R58" i="4"/>
  <c r="Q58" i="4" a="1"/>
  <c r="Q58" i="4" s="1"/>
  <c r="P58" i="4" a="1"/>
  <c r="P58" i="4" s="1"/>
  <c r="O58" i="4" a="1"/>
  <c r="O58" i="4" s="1"/>
  <c r="N58" i="4" a="1"/>
  <c r="N58" i="4"/>
  <c r="M58" i="4" a="1"/>
  <c r="M58" i="4" s="1"/>
  <c r="L58" i="4" a="1"/>
  <c r="L58" i="4" s="1"/>
  <c r="K58" i="4" a="1"/>
  <c r="K58" i="4" s="1"/>
  <c r="J58" i="4" a="1"/>
  <c r="J58" i="4"/>
  <c r="I58" i="4" a="1"/>
  <c r="I58" i="4" s="1"/>
  <c r="H58" i="4" a="1"/>
  <c r="H58" i="4" s="1"/>
  <c r="G58" i="4" a="1"/>
  <c r="G58" i="4" s="1"/>
  <c r="F58" i="4" a="1"/>
  <c r="F58" i="4"/>
  <c r="C58" i="4" a="1"/>
  <c r="C58" i="4" s="1"/>
  <c r="B58" i="4" a="1"/>
  <c r="B58" i="4"/>
  <c r="AA56" i="4"/>
  <c r="D5" i="5" s="1"/>
  <c r="Z56" i="4"/>
  <c r="T55" i="4"/>
  <c r="S55" i="4"/>
  <c r="R55" i="4"/>
  <c r="Q55" i="4"/>
  <c r="O55" i="4"/>
  <c r="N55" i="4"/>
  <c r="M55" i="4"/>
  <c r="K55" i="4"/>
  <c r="J55" i="4"/>
  <c r="I55" i="4"/>
  <c r="H55" i="4"/>
  <c r="G55" i="4"/>
  <c r="F55" i="4"/>
  <c r="C55" i="4"/>
  <c r="V54" i="4" a="1"/>
  <c r="V54" i="4"/>
  <c r="U54" i="4" a="1"/>
  <c r="U54" i="4" s="1"/>
  <c r="T54" i="4" a="1"/>
  <c r="T54" i="4"/>
  <c r="S54" i="4" a="1"/>
  <c r="S54" i="4"/>
  <c r="R54" i="4" a="1"/>
  <c r="R54" i="4"/>
  <c r="Q54" i="4" a="1"/>
  <c r="Q54" i="4" s="1"/>
  <c r="P54" i="4" a="1"/>
  <c r="P54" i="4"/>
  <c r="O54" i="4" a="1"/>
  <c r="O54" i="4"/>
  <c r="N54" i="4" a="1"/>
  <c r="N54" i="4"/>
  <c r="M54" i="4" a="1"/>
  <c r="M54" i="4" s="1"/>
  <c r="L54" i="4" a="1"/>
  <c r="L54" i="4"/>
  <c r="K54" i="4" a="1"/>
  <c r="K54" i="4"/>
  <c r="J54" i="4" a="1"/>
  <c r="J54" i="4"/>
  <c r="I54" i="4" a="1"/>
  <c r="I54" i="4" s="1"/>
  <c r="H54" i="4" a="1"/>
  <c r="H54" i="4"/>
  <c r="G54" i="4" a="1"/>
  <c r="G54" i="4"/>
  <c r="F54" i="4" a="1"/>
  <c r="F54" i="4" s="1"/>
  <c r="C54" i="4" a="1"/>
  <c r="C54" i="4"/>
  <c r="B54" i="4" a="1"/>
  <c r="B54" i="4"/>
  <c r="AA52" i="4"/>
  <c r="D10" i="5" s="1"/>
  <c r="Z52" i="4"/>
  <c r="T51" i="4"/>
  <c r="S51" i="4"/>
  <c r="R51" i="4"/>
  <c r="Q51" i="4"/>
  <c r="P51" i="4"/>
  <c r="O51" i="4"/>
  <c r="N51" i="4"/>
  <c r="M51" i="4"/>
  <c r="L51" i="4"/>
  <c r="K51" i="4"/>
  <c r="J51" i="4"/>
  <c r="H51" i="4"/>
  <c r="G51" i="4"/>
  <c r="F51" i="4"/>
  <c r="C51" i="4"/>
  <c r="V50" i="4" a="1"/>
  <c r="V50" i="4" s="1"/>
  <c r="U50" i="4" a="1"/>
  <c r="U50" i="4"/>
  <c r="T50" i="4" a="1"/>
  <c r="T50" i="4" s="1"/>
  <c r="S50" i="4" a="1"/>
  <c r="S50" i="4" s="1"/>
  <c r="R50" i="4" a="1"/>
  <c r="R50" i="4" s="1"/>
  <c r="Q50" i="4" a="1"/>
  <c r="Q50" i="4"/>
  <c r="P50" i="4" a="1"/>
  <c r="P50" i="4" s="1"/>
  <c r="O50" i="4" a="1"/>
  <c r="O50" i="4" s="1"/>
  <c r="N50" i="4" a="1"/>
  <c r="N50" i="4" s="1"/>
  <c r="M50" i="4" a="1"/>
  <c r="M50" i="4"/>
  <c r="L50" i="4" a="1"/>
  <c r="L50" i="4" s="1"/>
  <c r="K50" i="4" a="1"/>
  <c r="K50" i="4"/>
  <c r="J50" i="4" a="1"/>
  <c r="J50" i="4" s="1"/>
  <c r="I50" i="4" a="1"/>
  <c r="I50" i="4"/>
  <c r="H50" i="4" a="1"/>
  <c r="H50" i="4" s="1"/>
  <c r="G50" i="4" a="1"/>
  <c r="G50" i="4"/>
  <c r="F50" i="4" a="1"/>
  <c r="F50" i="4" s="1"/>
  <c r="C50" i="4" a="1"/>
  <c r="C50" i="4"/>
  <c r="B50" i="4" a="1"/>
  <c r="B50" i="4" s="1"/>
  <c r="Z48" i="4"/>
  <c r="AA48" i="4" s="1"/>
  <c r="D21" i="5" s="1"/>
  <c r="T47" i="4"/>
  <c r="S47" i="4"/>
  <c r="Q47" i="4"/>
  <c r="P47" i="4"/>
  <c r="N47" i="4"/>
  <c r="M47" i="4"/>
  <c r="L47" i="4"/>
  <c r="K47" i="4"/>
  <c r="J47" i="4"/>
  <c r="H47" i="4"/>
  <c r="G47" i="4"/>
  <c r="V46" i="4" a="1"/>
  <c r="V46" i="4" s="1"/>
  <c r="U46" i="4" a="1"/>
  <c r="U46" i="4"/>
  <c r="T46" i="4" a="1"/>
  <c r="T46" i="4"/>
  <c r="S46" i="4" a="1"/>
  <c r="S46" i="4" s="1"/>
  <c r="R46" i="4" a="1"/>
  <c r="R46" i="4" s="1"/>
  <c r="Q46" i="4" a="1"/>
  <c r="Q46" i="4"/>
  <c r="P46" i="4" a="1"/>
  <c r="P46" i="4" s="1"/>
  <c r="O46" i="4" a="1"/>
  <c r="O46" i="4" s="1"/>
  <c r="N46" i="4" a="1"/>
  <c r="N46" i="4" s="1"/>
  <c r="M46" i="4" a="1"/>
  <c r="M46" i="4"/>
  <c r="L46" i="4" a="1"/>
  <c r="L46" i="4"/>
  <c r="K46" i="4" a="1"/>
  <c r="K46" i="4"/>
  <c r="J46" i="4" a="1"/>
  <c r="J46" i="4" s="1"/>
  <c r="I46" i="4" a="1"/>
  <c r="I46" i="4"/>
  <c r="H46" i="4" a="1"/>
  <c r="H46" i="4"/>
  <c r="G46" i="4" a="1"/>
  <c r="G46" i="4" s="1"/>
  <c r="F46" i="4" a="1"/>
  <c r="F46" i="4" s="1"/>
  <c r="E46" i="4" a="1"/>
  <c r="E46" i="4" s="1"/>
  <c r="B46" i="4" a="1"/>
  <c r="B46" i="4" s="1"/>
  <c r="F44" i="4"/>
  <c r="E44" i="4"/>
  <c r="C44" i="4"/>
  <c r="Z44" i="4" s="1"/>
  <c r="AA44" i="4" s="1"/>
  <c r="D13" i="5" s="1"/>
  <c r="U43" i="4"/>
  <c r="T43" i="4"/>
  <c r="S43" i="4"/>
  <c r="R43" i="4"/>
  <c r="Q43" i="4"/>
  <c r="P43" i="4"/>
  <c r="O43" i="4"/>
  <c r="N43" i="4"/>
  <c r="M43" i="4"/>
  <c r="K43" i="4"/>
  <c r="I43" i="4"/>
  <c r="H43" i="4"/>
  <c r="G43" i="4"/>
  <c r="F43" i="4"/>
  <c r="C43" i="4"/>
  <c r="V42" i="4" a="1"/>
  <c r="V42" i="4" s="1"/>
  <c r="U42" i="4" a="1"/>
  <c r="U42" i="4"/>
  <c r="T42" i="4" a="1"/>
  <c r="T42" i="4" s="1"/>
  <c r="S42" i="4" a="1"/>
  <c r="S42" i="4" s="1"/>
  <c r="R42" i="4" a="1"/>
  <c r="R42" i="4"/>
  <c r="Q42" i="4" a="1"/>
  <c r="Q42" i="4" s="1"/>
  <c r="P42" i="4" a="1"/>
  <c r="P42" i="4" s="1"/>
  <c r="O42" i="4" a="1"/>
  <c r="O42" i="4"/>
  <c r="N42" i="4" a="1"/>
  <c r="N42" i="4" s="1"/>
  <c r="M42" i="4" a="1"/>
  <c r="M42" i="4"/>
  <c r="L42" i="4" a="1"/>
  <c r="L42" i="4" s="1"/>
  <c r="K42" i="4" a="1"/>
  <c r="K42" i="4" s="1"/>
  <c r="J42" i="4" a="1"/>
  <c r="J42" i="4" s="1"/>
  <c r="I42" i="4" a="1"/>
  <c r="I42" i="4"/>
  <c r="H42" i="4" a="1"/>
  <c r="H42" i="4" s="1"/>
  <c r="G42" i="4" a="1"/>
  <c r="G42" i="4" s="1"/>
  <c r="F42" i="4" a="1"/>
  <c r="F42" i="4"/>
  <c r="C42" i="4" a="1"/>
  <c r="C42" i="4" s="1"/>
  <c r="B42" i="4" a="1"/>
  <c r="B42" i="4" s="1"/>
  <c r="AA40" i="4"/>
  <c r="D20" i="5" s="1"/>
  <c r="Z40" i="4"/>
  <c r="U39" i="4"/>
  <c r="T39" i="4"/>
  <c r="Q39" i="4"/>
  <c r="O39" i="4"/>
  <c r="N39" i="4"/>
  <c r="M39" i="4"/>
  <c r="K39" i="4"/>
  <c r="H39" i="4"/>
  <c r="G39" i="4"/>
  <c r="F39" i="4"/>
  <c r="C39" i="4"/>
  <c r="V38" i="4" a="1"/>
  <c r="V38" i="4" s="1"/>
  <c r="U38" i="4" a="1"/>
  <c r="U38" i="4" s="1"/>
  <c r="T38" i="4" a="1"/>
  <c r="T38" i="4"/>
  <c r="S38" i="4" a="1"/>
  <c r="S38" i="4"/>
  <c r="R38" i="4" a="1"/>
  <c r="R38" i="4"/>
  <c r="Q38" i="4" a="1"/>
  <c r="Q38" i="4" s="1"/>
  <c r="P38" i="4" a="1"/>
  <c r="P38" i="4"/>
  <c r="O38" i="4" a="1"/>
  <c r="O38" i="4"/>
  <c r="N38" i="4" a="1"/>
  <c r="N38" i="4" s="1"/>
  <c r="M38" i="4" a="1"/>
  <c r="M38" i="4" s="1"/>
  <c r="L38" i="4" a="1"/>
  <c r="L38" i="4"/>
  <c r="K38" i="4" a="1"/>
  <c r="K38" i="4"/>
  <c r="J38" i="4" a="1"/>
  <c r="J38" i="4"/>
  <c r="I38" i="4" a="1"/>
  <c r="I38" i="4" s="1"/>
  <c r="H38" i="4" a="1"/>
  <c r="H38" i="4"/>
  <c r="G38" i="4" a="1"/>
  <c r="G38" i="4"/>
  <c r="F38" i="4" a="1"/>
  <c r="F38" i="4"/>
  <c r="C38" i="4" a="1"/>
  <c r="C38" i="4" s="1"/>
  <c r="B38" i="4" a="1"/>
  <c r="B38" i="4"/>
  <c r="Z36" i="4"/>
  <c r="AA36" i="4" s="1"/>
  <c r="D8" i="5" s="1"/>
  <c r="T35" i="4"/>
  <c r="S35" i="4"/>
  <c r="R35" i="4"/>
  <c r="Q35" i="4"/>
  <c r="O35" i="4"/>
  <c r="N35" i="4"/>
  <c r="M35" i="4"/>
  <c r="K35" i="4"/>
  <c r="J35" i="4"/>
  <c r="I35" i="4"/>
  <c r="H35" i="4"/>
  <c r="G35" i="4"/>
  <c r="F35" i="4"/>
  <c r="C35" i="4"/>
  <c r="V34" i="4" a="1"/>
  <c r="V34" i="4"/>
  <c r="U34" i="4" a="1"/>
  <c r="U34" i="4" s="1"/>
  <c r="T34" i="4" a="1"/>
  <c r="T34" i="4"/>
  <c r="S34" i="4" a="1"/>
  <c r="S34" i="4" s="1"/>
  <c r="R34" i="4" a="1"/>
  <c r="R34" i="4" s="1"/>
  <c r="Q34" i="4" a="1"/>
  <c r="Q34" i="4"/>
  <c r="P34" i="4" a="1"/>
  <c r="P34" i="4"/>
  <c r="O34" i="4" a="1"/>
  <c r="O34" i="4" s="1"/>
  <c r="N34" i="4" a="1"/>
  <c r="N34" i="4" s="1"/>
  <c r="M34" i="4" a="1"/>
  <c r="M34" i="4"/>
  <c r="L34" i="4" a="1"/>
  <c r="L34" i="4" s="1"/>
  <c r="K34" i="4" a="1"/>
  <c r="K34" i="4" s="1"/>
  <c r="J34" i="4" a="1"/>
  <c r="J34" i="4" s="1"/>
  <c r="I34" i="4" a="1"/>
  <c r="I34" i="4" s="1"/>
  <c r="H34" i="4" a="1"/>
  <c r="H34" i="4"/>
  <c r="G34" i="4" a="1"/>
  <c r="G34" i="4" s="1"/>
  <c r="F34" i="4" a="1"/>
  <c r="F34" i="4" s="1"/>
  <c r="C34" i="4" a="1"/>
  <c r="C34" i="4" s="1"/>
  <c r="B34" i="4" a="1"/>
  <c r="B34" i="4" s="1"/>
  <c r="AA32" i="4"/>
  <c r="D12" i="5" s="1"/>
  <c r="Z32" i="4"/>
  <c r="U31" i="4"/>
  <c r="T31" i="4"/>
  <c r="S31" i="4"/>
  <c r="R31" i="4"/>
  <c r="Q31" i="4"/>
  <c r="P31" i="4"/>
  <c r="O31" i="4"/>
  <c r="N31" i="4"/>
  <c r="M31" i="4"/>
  <c r="K31" i="4"/>
  <c r="H31" i="4"/>
  <c r="G31" i="4"/>
  <c r="F31" i="4"/>
  <c r="C31" i="4"/>
  <c r="B31" i="4"/>
  <c r="V30" i="4" a="1"/>
  <c r="V30" i="4"/>
  <c r="U30" i="4" a="1"/>
  <c r="U30" i="4" s="1"/>
  <c r="T30" i="4" a="1"/>
  <c r="T30" i="4"/>
  <c r="S30" i="4" a="1"/>
  <c r="S30" i="4"/>
  <c r="R30" i="4" a="1"/>
  <c r="R30" i="4"/>
  <c r="Q30" i="4" a="1"/>
  <c r="Q30" i="4" s="1"/>
  <c r="P30" i="4" a="1"/>
  <c r="P30" i="4"/>
  <c r="O30" i="4" a="1"/>
  <c r="O30" i="4"/>
  <c r="N30" i="4" a="1"/>
  <c r="N30" i="4"/>
  <c r="M30" i="4" a="1"/>
  <c r="M30" i="4" s="1"/>
  <c r="L30" i="4" a="1"/>
  <c r="L30" i="4" s="1"/>
  <c r="K30" i="4" a="1"/>
  <c r="K30" i="4"/>
  <c r="J30" i="4" a="1"/>
  <c r="J30" i="4"/>
  <c r="I30" i="4" a="1"/>
  <c r="I30" i="4" s="1"/>
  <c r="H30" i="4" a="1"/>
  <c r="H30" i="4" s="1"/>
  <c r="G30" i="4" a="1"/>
  <c r="G30" i="4"/>
  <c r="F30" i="4" a="1"/>
  <c r="F30" i="4"/>
  <c r="C30" i="4" a="1"/>
  <c r="C30" i="4" s="1"/>
  <c r="B30" i="4" a="1"/>
  <c r="B30" i="4" s="1"/>
  <c r="Z28" i="4"/>
  <c r="AA28" i="4" s="1"/>
  <c r="D19" i="5" s="1"/>
  <c r="T27" i="4"/>
  <c r="Q27" i="4"/>
  <c r="N27" i="4"/>
  <c r="M27" i="4"/>
  <c r="K27" i="4"/>
  <c r="H27" i="4"/>
  <c r="G27" i="4"/>
  <c r="F27" i="4"/>
  <c r="C27" i="4"/>
  <c r="V26" i="4" a="1"/>
  <c r="V26" i="4" s="1"/>
  <c r="U26" i="4" a="1"/>
  <c r="U26" i="4"/>
  <c r="T26" i="4" a="1"/>
  <c r="T26" i="4" s="1"/>
  <c r="S26" i="4" a="1"/>
  <c r="S26" i="4" s="1"/>
  <c r="R26" i="4" a="1"/>
  <c r="R26" i="4" s="1"/>
  <c r="Q26" i="4" a="1"/>
  <c r="Q26" i="4"/>
  <c r="P26" i="4" a="1"/>
  <c r="P26" i="4" s="1"/>
  <c r="O26" i="4" a="1"/>
  <c r="O26" i="4" s="1"/>
  <c r="N26" i="4" a="1"/>
  <c r="N26" i="4" s="1"/>
  <c r="M26" i="4" a="1"/>
  <c r="M26" i="4"/>
  <c r="L26" i="4" a="1"/>
  <c r="L26" i="4" s="1"/>
  <c r="K26" i="4" a="1"/>
  <c r="K26" i="4" s="1"/>
  <c r="J26" i="4" a="1"/>
  <c r="J26" i="4" s="1"/>
  <c r="I26" i="4" a="1"/>
  <c r="I26" i="4"/>
  <c r="H26" i="4" a="1"/>
  <c r="H26" i="4" s="1"/>
  <c r="G26" i="4" a="1"/>
  <c r="G26" i="4" s="1"/>
  <c r="F26" i="4" a="1"/>
  <c r="F26" i="4" s="1"/>
  <c r="C26" i="4" a="1"/>
  <c r="C26" i="4"/>
  <c r="B26" i="4" a="1"/>
  <c r="B26" i="4" s="1"/>
  <c r="AA24" i="4"/>
  <c r="D4" i="5" s="1"/>
  <c r="Z24" i="4"/>
  <c r="T23" i="4"/>
  <c r="S23" i="4"/>
  <c r="Q23" i="4"/>
  <c r="P23" i="4"/>
  <c r="O23" i="4"/>
  <c r="N23" i="4"/>
  <c r="M23" i="4"/>
  <c r="K23" i="4"/>
  <c r="H23" i="4"/>
  <c r="G23" i="4"/>
  <c r="D23" i="4"/>
  <c r="V22" i="4" a="1"/>
  <c r="V22" i="4" s="1"/>
  <c r="U22" i="4" a="1"/>
  <c r="U22" i="4"/>
  <c r="T22" i="4" a="1"/>
  <c r="T22" i="4" s="1"/>
  <c r="S22" i="4" a="1"/>
  <c r="S22" i="4"/>
  <c r="R22" i="4" a="1"/>
  <c r="R22" i="4" s="1"/>
  <c r="Q22" i="4" a="1"/>
  <c r="Q22" i="4" s="1"/>
  <c r="P22" i="4" a="1"/>
  <c r="P22" i="4" s="1"/>
  <c r="O22" i="4" a="1"/>
  <c r="O22" i="4"/>
  <c r="N22" i="4" a="1"/>
  <c r="N22" i="4" s="1"/>
  <c r="M22" i="4" a="1"/>
  <c r="M22" i="4" s="1"/>
  <c r="L22" i="4" a="1"/>
  <c r="L22" i="4" s="1"/>
  <c r="K22" i="4" a="1"/>
  <c r="K22" i="4"/>
  <c r="J22" i="4" a="1"/>
  <c r="J22" i="4" s="1"/>
  <c r="I22" i="4" a="1"/>
  <c r="I22" i="4"/>
  <c r="H22" i="4" a="1"/>
  <c r="H22" i="4" s="1"/>
  <c r="G22" i="4" a="1"/>
  <c r="G22" i="4"/>
  <c r="E22" i="4" a="1"/>
  <c r="E22" i="4"/>
  <c r="D22" i="4" a="1"/>
  <c r="D22" i="4" s="1"/>
  <c r="C22" i="4" a="1"/>
  <c r="C22" i="4"/>
  <c r="B22" i="4" a="1"/>
  <c r="B22" i="4" s="1"/>
  <c r="AA20" i="4"/>
  <c r="D11" i="5" s="1"/>
  <c r="Z20" i="4"/>
  <c r="F20" i="4"/>
  <c r="E20" i="4"/>
  <c r="E23" i="4" s="1"/>
  <c r="C20" i="4"/>
  <c r="T19" i="4"/>
  <c r="S19" i="4"/>
  <c r="Q19" i="4"/>
  <c r="O19" i="4"/>
  <c r="N19" i="4"/>
  <c r="M19" i="4"/>
  <c r="I19" i="4"/>
  <c r="H19" i="4"/>
  <c r="G19" i="4"/>
  <c r="D19" i="4"/>
  <c r="V18" i="4" a="1"/>
  <c r="V18" i="4" s="1"/>
  <c r="U18" i="4" a="1"/>
  <c r="U18" i="4"/>
  <c r="T18" i="4" a="1"/>
  <c r="T18" i="4" s="1"/>
  <c r="S18" i="4" a="1"/>
  <c r="S18" i="4"/>
  <c r="R18" i="4" a="1"/>
  <c r="R18" i="4" s="1"/>
  <c r="Q18" i="4" a="1"/>
  <c r="Q18" i="4" s="1"/>
  <c r="P18" i="4" a="1"/>
  <c r="P18" i="4" s="1"/>
  <c r="O18" i="4" a="1"/>
  <c r="O18" i="4"/>
  <c r="N18" i="4" a="1"/>
  <c r="N18" i="4" s="1"/>
  <c r="M18" i="4" a="1"/>
  <c r="M18" i="4"/>
  <c r="L18" i="4" a="1"/>
  <c r="L18" i="4" s="1"/>
  <c r="K18" i="4" a="1"/>
  <c r="K18" i="4"/>
  <c r="J18" i="4" a="1"/>
  <c r="J18" i="4" s="1"/>
  <c r="I18" i="4" a="1"/>
  <c r="I18" i="4" s="1"/>
  <c r="H18" i="4" a="1"/>
  <c r="H18" i="4" s="1"/>
  <c r="G18" i="4" a="1"/>
  <c r="G18" i="4"/>
  <c r="F18" i="4" a="1"/>
  <c r="F18" i="4" s="1"/>
  <c r="D18" i="4" a="1"/>
  <c r="D18" i="4" s="1"/>
  <c r="C18" i="4" a="1"/>
  <c r="C18" i="4"/>
  <c r="B18" i="4" a="1"/>
  <c r="B18" i="4" s="1"/>
  <c r="F16" i="4"/>
  <c r="E16" i="4"/>
  <c r="E19" i="4" s="1"/>
  <c r="C16" i="4"/>
  <c r="U15" i="4"/>
  <c r="T15" i="4"/>
  <c r="S15" i="4"/>
  <c r="Q15" i="4"/>
  <c r="P15" i="4"/>
  <c r="O15" i="4"/>
  <c r="N15" i="4"/>
  <c r="M15" i="4"/>
  <c r="K15" i="4"/>
  <c r="H15" i="4"/>
  <c r="G15" i="4"/>
  <c r="F15" i="4"/>
  <c r="C15" i="4"/>
  <c r="B15" i="4"/>
  <c r="V14" i="4" a="1"/>
  <c r="V14" i="4" s="1"/>
  <c r="U14" i="4" a="1"/>
  <c r="U14" i="4" s="1"/>
  <c r="T14" i="4" a="1"/>
  <c r="T14" i="4"/>
  <c r="S14" i="4" a="1"/>
  <c r="S14" i="4" s="1"/>
  <c r="R14" i="4" a="1"/>
  <c r="R14" i="4" s="1"/>
  <c r="Q14" i="4" a="1"/>
  <c r="Q14" i="4" s="1"/>
  <c r="P14" i="4" a="1"/>
  <c r="P14" i="4" s="1"/>
  <c r="O14" i="4" a="1"/>
  <c r="O14" i="4" s="1"/>
  <c r="N14" i="4" a="1"/>
  <c r="N14" i="4" s="1"/>
  <c r="M14" i="4" a="1"/>
  <c r="M14" i="4" s="1"/>
  <c r="L14" i="4" a="1"/>
  <c r="L14" i="4"/>
  <c r="K14" i="4" a="1"/>
  <c r="K14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C14" i="4" a="1"/>
  <c r="C14" i="4" s="1"/>
  <c r="B14" i="4" a="1"/>
  <c r="B14" i="4"/>
  <c r="AA12" i="4"/>
  <c r="D17" i="5" s="1"/>
  <c r="Z12" i="4"/>
  <c r="U11" i="4"/>
  <c r="T11" i="4"/>
  <c r="S11" i="4"/>
  <c r="Q11" i="4"/>
  <c r="O11" i="4"/>
  <c r="N11" i="4"/>
  <c r="M11" i="4"/>
  <c r="L11" i="4"/>
  <c r="K11" i="4"/>
  <c r="H11" i="4"/>
  <c r="G11" i="4"/>
  <c r="F11" i="4"/>
  <c r="C11" i="4"/>
  <c r="B11" i="4"/>
  <c r="V10" i="4" a="1"/>
  <c r="V10" i="4"/>
  <c r="U10" i="4" a="1"/>
  <c r="U10" i="4"/>
  <c r="T10" i="4" a="1"/>
  <c r="T10" i="4"/>
  <c r="S10" i="4" a="1"/>
  <c r="S10" i="4"/>
  <c r="R10" i="4" a="1"/>
  <c r="R10" i="4"/>
  <c r="Q10" i="4" a="1"/>
  <c r="Q10" i="4"/>
  <c r="P10" i="4" a="1"/>
  <c r="P10" i="4"/>
  <c r="O10" i="4" a="1"/>
  <c r="O10" i="4"/>
  <c r="N10" i="4" a="1"/>
  <c r="N10" i="4"/>
  <c r="M10" i="4" a="1"/>
  <c r="M10" i="4"/>
  <c r="L10" i="4" a="1"/>
  <c r="L10" i="4"/>
  <c r="K10" i="4" a="1"/>
  <c r="K10" i="4"/>
  <c r="J10" i="4" a="1"/>
  <c r="J10" i="4"/>
  <c r="I10" i="4" a="1"/>
  <c r="I10" i="4"/>
  <c r="H10" i="4" a="1"/>
  <c r="H10" i="4"/>
  <c r="G10" i="4" a="1"/>
  <c r="G10" i="4"/>
  <c r="F10" i="4" a="1"/>
  <c r="F10" i="4"/>
  <c r="C10" i="4" a="1"/>
  <c r="C10" i="4"/>
  <c r="B10" i="4" a="1"/>
  <c r="B10" i="4"/>
  <c r="Z8" i="4"/>
  <c r="AA8" i="4" s="1"/>
  <c r="D15" i="5" s="1"/>
  <c r="V3" i="4"/>
  <c r="U3" i="4"/>
  <c r="T3" i="4"/>
  <c r="S3" i="4"/>
  <c r="R3" i="4"/>
  <c r="R27" i="4" s="1"/>
  <c r="Q3" i="4"/>
  <c r="P3" i="4"/>
  <c r="O3" i="4"/>
  <c r="N3" i="4"/>
  <c r="M3" i="4"/>
  <c r="L3" i="4"/>
  <c r="L59" i="4" s="1"/>
  <c r="K3" i="4"/>
  <c r="K19" i="4" s="1"/>
  <c r="J3" i="4"/>
  <c r="I3" i="4"/>
  <c r="I23" i="4" s="1"/>
  <c r="H3" i="4"/>
  <c r="G3" i="4"/>
  <c r="G79" i="4" s="1"/>
  <c r="F3" i="4"/>
  <c r="F71" i="4" s="1"/>
  <c r="E3" i="4"/>
  <c r="E47" i="4" s="1"/>
  <c r="D3" i="4"/>
  <c r="D63" i="4" s="1"/>
  <c r="C3" i="4"/>
  <c r="B3" i="4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I3" i="3"/>
  <c r="E3" i="3"/>
  <c r="D3" i="3"/>
  <c r="C3" i="3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S54" i="2" a="1"/>
  <c r="S54" i="2" s="1"/>
  <c r="R54" i="2" a="1"/>
  <c r="R54" i="2" s="1"/>
  <c r="Q54" i="2" a="1"/>
  <c r="Q54" i="2"/>
  <c r="P54" i="2" a="1"/>
  <c r="P54" i="2"/>
  <c r="O54" i="2" a="1"/>
  <c r="O54" i="2" s="1"/>
  <c r="N54" i="2" a="1"/>
  <c r="N54" i="2" s="1"/>
  <c r="M54" i="2" a="1"/>
  <c r="M54" i="2" s="1"/>
  <c r="L54" i="2" a="1"/>
  <c r="L54" i="2"/>
  <c r="K54" i="2" a="1"/>
  <c r="K54" i="2" s="1"/>
  <c r="J54" i="2" a="1"/>
  <c r="J54" i="2"/>
  <c r="I54" i="2" a="1"/>
  <c r="I54" i="2" s="1"/>
  <c r="H54" i="2" a="1"/>
  <c r="H54" i="2"/>
  <c r="G54" i="2" a="1"/>
  <c r="G54" i="2" s="1"/>
  <c r="F54" i="2" a="1"/>
  <c r="F54" i="2"/>
  <c r="E54" i="2" a="1"/>
  <c r="E54" i="2" s="1"/>
  <c r="D54" i="2" a="1"/>
  <c r="D54" i="2" s="1"/>
  <c r="C54" i="2" a="1"/>
  <c r="C54" i="2" s="1"/>
  <c r="B54" i="2" a="1"/>
  <c r="B54" i="2" s="1"/>
  <c r="X52" i="2"/>
  <c r="Y52" i="2" s="1"/>
  <c r="D15" i="3" s="1"/>
  <c r="P51" i="2"/>
  <c r="O51" i="2"/>
  <c r="M51" i="2"/>
  <c r="L51" i="2"/>
  <c r="K51" i="2"/>
  <c r="J51" i="2"/>
  <c r="I51" i="2"/>
  <c r="H51" i="2"/>
  <c r="G51" i="2"/>
  <c r="F51" i="2"/>
  <c r="E51" i="2"/>
  <c r="D51" i="2"/>
  <c r="C51" i="2"/>
  <c r="S50" i="2" a="1"/>
  <c r="S50" i="2"/>
  <c r="R50" i="2" a="1"/>
  <c r="R50" i="2" s="1"/>
  <c r="Q50" i="2" a="1"/>
  <c r="Q50" i="2" s="1"/>
  <c r="P50" i="2" a="1"/>
  <c r="P50" i="2" s="1"/>
  <c r="O50" i="2" a="1"/>
  <c r="O50" i="2"/>
  <c r="N50" i="2" a="1"/>
  <c r="N50" i="2" s="1"/>
  <c r="M50" i="2" a="1"/>
  <c r="M50" i="2" s="1"/>
  <c r="L50" i="2" a="1"/>
  <c r="L50" i="2" s="1"/>
  <c r="K50" i="2" a="1"/>
  <c r="K50" i="2" s="1"/>
  <c r="J50" i="2" a="1"/>
  <c r="J50" i="2"/>
  <c r="I50" i="2" a="1"/>
  <c r="I50" i="2" s="1"/>
  <c r="H50" i="2" a="1"/>
  <c r="H50" i="2"/>
  <c r="G50" i="2" a="1"/>
  <c r="G50" i="2" s="1"/>
  <c r="F50" i="2" a="1"/>
  <c r="F50" i="2"/>
  <c r="E50" i="2" a="1"/>
  <c r="E50" i="2" s="1"/>
  <c r="D50" i="2" a="1"/>
  <c r="D50" i="2" s="1"/>
  <c r="C50" i="2" a="1"/>
  <c r="C50" i="2" s="1"/>
  <c r="B50" i="2" a="1"/>
  <c r="B50" i="2" s="1"/>
  <c r="Y48" i="2"/>
  <c r="D13" i="3" s="1"/>
  <c r="X48" i="2"/>
  <c r="Q47" i="2"/>
  <c r="P47" i="2"/>
  <c r="O47" i="2"/>
  <c r="N47" i="2"/>
  <c r="M47" i="2"/>
  <c r="L47" i="2"/>
  <c r="K47" i="2"/>
  <c r="I47" i="2"/>
  <c r="H47" i="2"/>
  <c r="G47" i="2"/>
  <c r="F47" i="2"/>
  <c r="E47" i="2"/>
  <c r="C47" i="2"/>
  <c r="S46" i="2" a="1"/>
  <c r="S46" i="2" s="1"/>
  <c r="R46" i="2" a="1"/>
  <c r="R46" i="2"/>
  <c r="Q46" i="2" a="1"/>
  <c r="Q46" i="2"/>
  <c r="P46" i="2" a="1"/>
  <c r="P46" i="2"/>
  <c r="O46" i="2" a="1"/>
  <c r="O46" i="2" s="1"/>
  <c r="N46" i="2" a="1"/>
  <c r="N46" i="2"/>
  <c r="M46" i="2" a="1"/>
  <c r="M46" i="2"/>
  <c r="L46" i="2" a="1"/>
  <c r="L46" i="2"/>
  <c r="K46" i="2" a="1"/>
  <c r="K46" i="2" s="1"/>
  <c r="J46" i="2" a="1"/>
  <c r="J46" i="2"/>
  <c r="I46" i="2" a="1"/>
  <c r="I46" i="2"/>
  <c r="H46" i="2" a="1"/>
  <c r="H46" i="2"/>
  <c r="G46" i="2" a="1"/>
  <c r="G46" i="2" s="1"/>
  <c r="F46" i="2" a="1"/>
  <c r="F46" i="2"/>
  <c r="E46" i="2" a="1"/>
  <c r="E46" i="2" s="1"/>
  <c r="D46" i="2" a="1"/>
  <c r="D46" i="2"/>
  <c r="C46" i="2" a="1"/>
  <c r="C46" i="2" s="1"/>
  <c r="B46" i="2" a="1"/>
  <c r="B46" i="2" s="1"/>
  <c r="X44" i="2"/>
  <c r="Y44" i="2" s="1"/>
  <c r="D11" i="3" s="1"/>
  <c r="D44" i="2"/>
  <c r="R43" i="2"/>
  <c r="Q43" i="2"/>
  <c r="P43" i="2"/>
  <c r="O43" i="2"/>
  <c r="N43" i="2"/>
  <c r="M43" i="2"/>
  <c r="L43" i="2"/>
  <c r="K43" i="2"/>
  <c r="I43" i="2"/>
  <c r="G43" i="2"/>
  <c r="F43" i="2"/>
  <c r="E43" i="2"/>
  <c r="D43" i="2"/>
  <c r="C43" i="2"/>
  <c r="S42" i="2" a="1"/>
  <c r="S42" i="2" s="1"/>
  <c r="R42" i="2" a="1"/>
  <c r="R42" i="2" s="1"/>
  <c r="Q42" i="2" a="1"/>
  <c r="Q42" i="2"/>
  <c r="P42" i="2" a="1"/>
  <c r="P42" i="2"/>
  <c r="O42" i="2" a="1"/>
  <c r="O42" i="2" s="1"/>
  <c r="N42" i="2" a="1"/>
  <c r="N42" i="2" s="1"/>
  <c r="M42" i="2" a="1"/>
  <c r="M42" i="2"/>
  <c r="L42" i="2" a="1"/>
  <c r="L42" i="2"/>
  <c r="K42" i="2" a="1"/>
  <c r="K42" i="2" s="1"/>
  <c r="J42" i="2" a="1"/>
  <c r="J42" i="2" s="1"/>
  <c r="I42" i="2" a="1"/>
  <c r="I42" i="2"/>
  <c r="H42" i="2" a="1"/>
  <c r="H42" i="2"/>
  <c r="G42" i="2" a="1"/>
  <c r="G42" i="2" s="1"/>
  <c r="F42" i="2" a="1"/>
  <c r="F42" i="2" s="1"/>
  <c r="E42" i="2" a="1"/>
  <c r="E42" i="2"/>
  <c r="D42" i="2" a="1"/>
  <c r="D42" i="2"/>
  <c r="C42" i="2" a="1"/>
  <c r="C42" i="2" s="1"/>
  <c r="B42" i="2" a="1"/>
  <c r="B42" i="2" s="1"/>
  <c r="X40" i="2"/>
  <c r="Y40" i="2" s="1"/>
  <c r="D4" i="3" s="1"/>
  <c r="Q39" i="2"/>
  <c r="P39" i="2"/>
  <c r="O39" i="2"/>
  <c r="N39" i="2"/>
  <c r="M39" i="2"/>
  <c r="L39" i="2"/>
  <c r="K39" i="2"/>
  <c r="J39" i="2"/>
  <c r="H39" i="2"/>
  <c r="F39" i="2"/>
  <c r="E39" i="2"/>
  <c r="D39" i="2"/>
  <c r="C39" i="2"/>
  <c r="S38" i="2" a="1"/>
  <c r="S38" i="2"/>
  <c r="R38" i="2" a="1"/>
  <c r="R38" i="2"/>
  <c r="Q38" i="2" a="1"/>
  <c r="Q38" i="2" s="1"/>
  <c r="P38" i="2" a="1"/>
  <c r="P38" i="2" s="1"/>
  <c r="O38" i="2" a="1"/>
  <c r="O38" i="2"/>
  <c r="N38" i="2" a="1"/>
  <c r="N38" i="2" s="1"/>
  <c r="M38" i="2" a="1"/>
  <c r="M38" i="2" s="1"/>
  <c r="L38" i="2" a="1"/>
  <c r="L38" i="2" s="1"/>
  <c r="K38" i="2" a="1"/>
  <c r="K38" i="2" s="1"/>
  <c r="J38" i="2" a="1"/>
  <c r="J38" i="2" s="1"/>
  <c r="I38" i="2" a="1"/>
  <c r="I38" i="2" s="1"/>
  <c r="H38" i="2" a="1"/>
  <c r="H38" i="2" s="1"/>
  <c r="G38" i="2" a="1"/>
  <c r="G38" i="2" s="1"/>
  <c r="F38" i="2" a="1"/>
  <c r="F38" i="2" s="1"/>
  <c r="E38" i="2" a="1"/>
  <c r="E38" i="2" s="1"/>
  <c r="D38" i="2" a="1"/>
  <c r="D38" i="2" s="1"/>
  <c r="C38" i="2" a="1"/>
  <c r="C38" i="2" s="1"/>
  <c r="B38" i="2" a="1"/>
  <c r="B38" i="2" s="1"/>
  <c r="Y36" i="2"/>
  <c r="D7" i="3" s="1"/>
  <c r="X36" i="2"/>
  <c r="Q35" i="2"/>
  <c r="O35" i="2"/>
  <c r="N35" i="2"/>
  <c r="L35" i="2"/>
  <c r="K35" i="2"/>
  <c r="J35" i="2"/>
  <c r="H35" i="2"/>
  <c r="G35" i="2"/>
  <c r="F35" i="2"/>
  <c r="E35" i="2"/>
  <c r="D35" i="2"/>
  <c r="C35" i="2"/>
  <c r="S34" i="2" a="1"/>
  <c r="S34" i="2" s="1"/>
  <c r="R34" i="2" a="1"/>
  <c r="R34" i="2" s="1"/>
  <c r="Q34" i="2" a="1"/>
  <c r="Q34" i="2" s="1"/>
  <c r="P34" i="2" a="1"/>
  <c r="P34" i="2" s="1"/>
  <c r="O34" i="2" a="1"/>
  <c r="O34" i="2" s="1"/>
  <c r="N34" i="2" a="1"/>
  <c r="N34" i="2" s="1"/>
  <c r="M34" i="2" a="1"/>
  <c r="M34" i="2" s="1"/>
  <c r="L34" i="2" a="1"/>
  <c r="L34" i="2" s="1"/>
  <c r="K34" i="2" a="1"/>
  <c r="K34" i="2" s="1"/>
  <c r="J34" i="2" a="1"/>
  <c r="J34" i="2" s="1"/>
  <c r="I34" i="2" a="1"/>
  <c r="I34" i="2" s="1"/>
  <c r="H34" i="2" a="1"/>
  <c r="H34" i="2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B34" i="2" a="1"/>
  <c r="B34" i="2" s="1"/>
  <c r="Y32" i="2"/>
  <c r="D5" i="3" s="1"/>
  <c r="X32" i="2"/>
  <c r="Q31" i="2"/>
  <c r="P31" i="2"/>
  <c r="O31" i="2"/>
  <c r="N31" i="2"/>
  <c r="M31" i="2"/>
  <c r="L31" i="2"/>
  <c r="K31" i="2"/>
  <c r="J31" i="2"/>
  <c r="H31" i="2"/>
  <c r="G31" i="2"/>
  <c r="F31" i="2"/>
  <c r="E31" i="2"/>
  <c r="D31" i="2"/>
  <c r="S30" i="2" a="1"/>
  <c r="S30" i="2" s="1"/>
  <c r="R30" i="2" a="1"/>
  <c r="R30" i="2" s="1"/>
  <c r="Q30" i="2" a="1"/>
  <c r="Q30" i="2" s="1"/>
  <c r="P30" i="2" a="1"/>
  <c r="P30" i="2" s="1"/>
  <c r="O30" i="2" a="1"/>
  <c r="O30" i="2" s="1"/>
  <c r="N30" i="2" a="1"/>
  <c r="N30" i="2" s="1"/>
  <c r="M30" i="2" a="1"/>
  <c r="M30" i="2" s="1"/>
  <c r="L30" i="2" a="1"/>
  <c r="L30" i="2" s="1"/>
  <c r="K30" i="2" a="1"/>
  <c r="K30" i="2" s="1"/>
  <c r="J30" i="2" a="1"/>
  <c r="J30" i="2" s="1"/>
  <c r="I30" i="2" a="1"/>
  <c r="I30" i="2" s="1"/>
  <c r="H30" i="2" a="1"/>
  <c r="H30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B30" i="2" a="1"/>
  <c r="B30" i="2" s="1"/>
  <c r="Y28" i="2"/>
  <c r="D10" i="3" s="1"/>
  <c r="X28" i="2"/>
  <c r="C28" i="2"/>
  <c r="S27" i="2"/>
  <c r="Q27" i="2"/>
  <c r="P27" i="2"/>
  <c r="O27" i="2"/>
  <c r="N27" i="2"/>
  <c r="M27" i="2"/>
  <c r="L27" i="2"/>
  <c r="K27" i="2"/>
  <c r="J27" i="2"/>
  <c r="H27" i="2"/>
  <c r="F27" i="2"/>
  <c r="E27" i="2"/>
  <c r="D27" i="2"/>
  <c r="C27" i="2"/>
  <c r="B27" i="2"/>
  <c r="S26" i="2" a="1"/>
  <c r="S26" i="2"/>
  <c r="R26" i="2" a="1"/>
  <c r="R26" i="2" s="1"/>
  <c r="Q26" i="2" a="1"/>
  <c r="Q26" i="2"/>
  <c r="P26" i="2" a="1"/>
  <c r="P26" i="2"/>
  <c r="O26" i="2" a="1"/>
  <c r="O26" i="2"/>
  <c r="N26" i="2" a="1"/>
  <c r="N26" i="2" s="1"/>
  <c r="M26" i="2" a="1"/>
  <c r="M26" i="2"/>
  <c r="L26" i="2" a="1"/>
  <c r="L26" i="2"/>
  <c r="K26" i="2" a="1"/>
  <c r="K26" i="2"/>
  <c r="J26" i="2" a="1"/>
  <c r="J26" i="2" s="1"/>
  <c r="I26" i="2" a="1"/>
  <c r="I26" i="2"/>
  <c r="H26" i="2" a="1"/>
  <c r="H26" i="2"/>
  <c r="G26" i="2" a="1"/>
  <c r="G26" i="2"/>
  <c r="F26" i="2" a="1"/>
  <c r="F26" i="2" s="1"/>
  <c r="E26" i="2" a="1"/>
  <c r="E26" i="2"/>
  <c r="D26" i="2" a="1"/>
  <c r="D26" i="2"/>
  <c r="C26" i="2" a="1"/>
  <c r="C26" i="2"/>
  <c r="B26" i="2" a="1"/>
  <c r="B26" i="2" s="1"/>
  <c r="X24" i="2"/>
  <c r="Y24" i="2" s="1"/>
  <c r="D6" i="3" s="1"/>
  <c r="Q23" i="2"/>
  <c r="N23" i="2"/>
  <c r="K23" i="2"/>
  <c r="F23" i="2"/>
  <c r="C23" i="2"/>
  <c r="S22" i="2" a="1"/>
  <c r="S22" i="2"/>
  <c r="R22" i="2" a="1"/>
  <c r="R22" i="2"/>
  <c r="Q22" i="2" a="1"/>
  <c r="Q22" i="2"/>
  <c r="P22" i="2" a="1"/>
  <c r="P22" i="2" s="1"/>
  <c r="O22" i="2" a="1"/>
  <c r="O22" i="2"/>
  <c r="N22" i="2" a="1"/>
  <c r="N22" i="2"/>
  <c r="M22" i="2" a="1"/>
  <c r="M22" i="2"/>
  <c r="L22" i="2" a="1"/>
  <c r="L22" i="2" s="1"/>
  <c r="K22" i="2" a="1"/>
  <c r="K22" i="2"/>
  <c r="J22" i="2" a="1"/>
  <c r="J22" i="2"/>
  <c r="I22" i="2" a="1"/>
  <c r="I22" i="2"/>
  <c r="H22" i="2" a="1"/>
  <c r="H22" i="2" s="1"/>
  <c r="G22" i="2" a="1"/>
  <c r="G22" i="2"/>
  <c r="F22" i="2" a="1"/>
  <c r="F22" i="2"/>
  <c r="D22" i="2" a="1"/>
  <c r="D22" i="2" s="1"/>
  <c r="C22" i="2" a="1"/>
  <c r="C22" i="2"/>
  <c r="B22" i="2" a="1"/>
  <c r="B22" i="2"/>
  <c r="X20" i="2"/>
  <c r="Y20" i="2" s="1"/>
  <c r="D12" i="3" s="1"/>
  <c r="E20" i="2"/>
  <c r="E22" i="2" s="1" a="1"/>
  <c r="E22" i="2" s="1"/>
  <c r="D20" i="2"/>
  <c r="S19" i="2"/>
  <c r="Q19" i="2"/>
  <c r="P19" i="2"/>
  <c r="O19" i="2"/>
  <c r="N19" i="2"/>
  <c r="M19" i="2"/>
  <c r="L19" i="2"/>
  <c r="K19" i="2"/>
  <c r="G19" i="2"/>
  <c r="F19" i="2"/>
  <c r="E19" i="2"/>
  <c r="D19" i="2"/>
  <c r="C19" i="2"/>
  <c r="S18" i="2" a="1"/>
  <c r="S18" i="2" s="1"/>
  <c r="R18" i="2" a="1"/>
  <c r="R18" i="2"/>
  <c r="Q18" i="2" a="1"/>
  <c r="Q18" i="2"/>
  <c r="P18" i="2" a="1"/>
  <c r="P18" i="2"/>
  <c r="O18" i="2" a="1"/>
  <c r="O18" i="2" s="1"/>
  <c r="N18" i="2" a="1"/>
  <c r="N18" i="2"/>
  <c r="M18" i="2" a="1"/>
  <c r="M18" i="2"/>
  <c r="L18" i="2" a="1"/>
  <c r="L18" i="2"/>
  <c r="K18" i="2" a="1"/>
  <c r="K18" i="2" s="1"/>
  <c r="J18" i="2" a="1"/>
  <c r="J18" i="2"/>
  <c r="I18" i="2" a="1"/>
  <c r="I18" i="2"/>
  <c r="H18" i="2" a="1"/>
  <c r="H18" i="2"/>
  <c r="G18" i="2" a="1"/>
  <c r="G18" i="2" s="1"/>
  <c r="F18" i="2" a="1"/>
  <c r="F18" i="2"/>
  <c r="E18" i="2" a="1"/>
  <c r="E18" i="2"/>
  <c r="D18" i="2" a="1"/>
  <c r="D18" i="2"/>
  <c r="C18" i="2" a="1"/>
  <c r="C18" i="2" s="1"/>
  <c r="B18" i="2" a="1"/>
  <c r="B18" i="2"/>
  <c r="X16" i="2"/>
  <c r="Y16" i="2" s="1"/>
  <c r="D14" i="3" s="1"/>
  <c r="Q15" i="2"/>
  <c r="P15" i="2"/>
  <c r="O15" i="2"/>
  <c r="N15" i="2"/>
  <c r="M15" i="2"/>
  <c r="L15" i="2"/>
  <c r="K15" i="2"/>
  <c r="J15" i="2"/>
  <c r="H15" i="2"/>
  <c r="E15" i="2"/>
  <c r="D15" i="2"/>
  <c r="C15" i="2"/>
  <c r="B15" i="2"/>
  <c r="S14" i="2" a="1"/>
  <c r="S14" i="2"/>
  <c r="R14" i="2" a="1"/>
  <c r="R14" i="2"/>
  <c r="Q14" i="2" a="1"/>
  <c r="Q14" i="2" s="1"/>
  <c r="P14" i="2" a="1"/>
  <c r="P14" i="2"/>
  <c r="O14" i="2" a="1"/>
  <c r="O14" i="2" s="1"/>
  <c r="N14" i="2" a="1"/>
  <c r="N14" i="2"/>
  <c r="M14" i="2" a="1"/>
  <c r="M14" i="2" s="1"/>
  <c r="L14" i="2" a="1"/>
  <c r="L14" i="2"/>
  <c r="K14" i="2" a="1"/>
  <c r="K14" i="2"/>
  <c r="J14" i="2" a="1"/>
  <c r="J14" i="2"/>
  <c r="I14" i="2" a="1"/>
  <c r="I14" i="2" s="1"/>
  <c r="H14" i="2" a="1"/>
  <c r="H14" i="2"/>
  <c r="G14" i="2" a="1"/>
  <c r="G14" i="2" s="1"/>
  <c r="F14" i="2" a="1"/>
  <c r="F14" i="2"/>
  <c r="E14" i="2" a="1"/>
  <c r="E14" i="2" s="1"/>
  <c r="D14" i="2" a="1"/>
  <c r="D14" i="2"/>
  <c r="C14" i="2" a="1"/>
  <c r="C14" i="2"/>
  <c r="B14" i="2" a="1"/>
  <c r="B14" i="2"/>
  <c r="Y12" i="2"/>
  <c r="D9" i="3" s="1"/>
  <c r="X12" i="2"/>
  <c r="S11" i="2"/>
  <c r="Q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S10" i="2" a="1"/>
  <c r="S10" i="2" s="1"/>
  <c r="R10" i="2" a="1"/>
  <c r="R10" i="2"/>
  <c r="Q10" i="2" a="1"/>
  <c r="Q10" i="2" s="1"/>
  <c r="P10" i="2" a="1"/>
  <c r="P10" i="2" s="1"/>
  <c r="O10" i="2" a="1"/>
  <c r="O10" i="2" s="1"/>
  <c r="N10" i="2" a="1"/>
  <c r="N10" i="2" s="1"/>
  <c r="M10" i="2" a="1"/>
  <c r="M10" i="2"/>
  <c r="L10" i="2" a="1"/>
  <c r="L10" i="2"/>
  <c r="K10" i="2" a="1"/>
  <c r="K10" i="2" s="1"/>
  <c r="J10" i="2" a="1"/>
  <c r="J10" i="2"/>
  <c r="I10" i="2" a="1"/>
  <c r="I10" i="2" s="1"/>
  <c r="H10" i="2" a="1"/>
  <c r="H10" i="2" s="1"/>
  <c r="G10" i="2" a="1"/>
  <c r="G10" i="2" s="1"/>
  <c r="F10" i="2" a="1"/>
  <c r="F10" i="2"/>
  <c r="E10" i="2" a="1"/>
  <c r="E10" i="2" s="1"/>
  <c r="D10" i="2" a="1"/>
  <c r="D10" i="2"/>
  <c r="C10" i="2" a="1"/>
  <c r="C10" i="2" s="1"/>
  <c r="B10" i="2" a="1"/>
  <c r="B10" i="2" s="1"/>
  <c r="X8" i="2"/>
  <c r="Y8" i="2" s="1"/>
  <c r="D8" i="3" s="1"/>
  <c r="S3" i="2"/>
  <c r="S55" i="2" s="1"/>
  <c r="R3" i="2"/>
  <c r="Q3" i="2"/>
  <c r="Q51" i="2" s="1"/>
  <c r="P3" i="2"/>
  <c r="P35" i="2" s="1"/>
  <c r="O3" i="2"/>
  <c r="O23" i="2" s="1"/>
  <c r="N3" i="2"/>
  <c r="N51" i="2" s="1"/>
  <c r="M3" i="2"/>
  <c r="L3" i="2"/>
  <c r="L23" i="2" s="1"/>
  <c r="K3" i="2"/>
  <c r="J3" i="2"/>
  <c r="I3" i="2"/>
  <c r="I35" i="2" s="1"/>
  <c r="H3" i="2"/>
  <c r="H23" i="2" s="1"/>
  <c r="G3" i="2"/>
  <c r="F3" i="2"/>
  <c r="F15" i="2" s="1"/>
  <c r="E3" i="2"/>
  <c r="E23" i="2" s="1"/>
  <c r="D3" i="2"/>
  <c r="D47" i="2" s="1"/>
  <c r="C3" i="2"/>
  <c r="C31" i="2" s="1"/>
  <c r="B3" i="2"/>
  <c r="W31" i="1"/>
  <c r="K31" i="1"/>
  <c r="I31" i="1"/>
  <c r="U31" i="1" s="1"/>
  <c r="Y30" i="1"/>
  <c r="U30" i="1"/>
  <c r="S30" i="1"/>
  <c r="Q30" i="1"/>
  <c r="M30" i="1"/>
  <c r="K30" i="1"/>
  <c r="AB30" i="1" s="1"/>
  <c r="I30" i="1"/>
  <c r="O30" i="1" s="1"/>
  <c r="AA29" i="1"/>
  <c r="S29" i="1"/>
  <c r="I29" i="1"/>
  <c r="Y29" i="1" s="1"/>
  <c r="S28" i="1"/>
  <c r="Q28" i="1"/>
  <c r="M28" i="1"/>
  <c r="I28" i="1"/>
  <c r="AA28" i="1" s="1"/>
  <c r="AA27" i="1"/>
  <c r="W27" i="1"/>
  <c r="S27" i="1"/>
  <c r="O27" i="1"/>
  <c r="M27" i="1"/>
  <c r="K27" i="1"/>
  <c r="AB27" i="1" s="1"/>
  <c r="I27" i="1"/>
  <c r="U27" i="1" s="1"/>
  <c r="W26" i="1"/>
  <c r="U26" i="1"/>
  <c r="Q26" i="1"/>
  <c r="M26" i="1"/>
  <c r="I26" i="1"/>
  <c r="O26" i="1" s="1"/>
  <c r="AA25" i="1"/>
  <c r="W25" i="1"/>
  <c r="S25" i="1"/>
  <c r="Q25" i="1"/>
  <c r="O25" i="1"/>
  <c r="M25" i="1"/>
  <c r="K25" i="1"/>
  <c r="AB25" i="1" s="1"/>
  <c r="I25" i="1"/>
  <c r="Y25" i="1" s="1"/>
  <c r="AD25" i="1" s="1"/>
  <c r="U24" i="1"/>
  <c r="I24" i="1"/>
  <c r="S24" i="1" s="1"/>
  <c r="AC23" i="1"/>
  <c r="AA23" i="1"/>
  <c r="W23" i="1"/>
  <c r="U23" i="1"/>
  <c r="S23" i="1"/>
  <c r="Q23" i="1"/>
  <c r="O23" i="1"/>
  <c r="K23" i="1"/>
  <c r="AB23" i="1" s="1"/>
  <c r="I23" i="1"/>
  <c r="M23" i="1" s="1"/>
  <c r="I22" i="1"/>
  <c r="W22" i="1" s="1"/>
  <c r="S17" i="1"/>
  <c r="I17" i="1"/>
  <c r="Q17" i="1" s="1"/>
  <c r="S16" i="1"/>
  <c r="Q16" i="1"/>
  <c r="M16" i="1"/>
  <c r="I16" i="1"/>
  <c r="AA16" i="1" s="1"/>
  <c r="AA15" i="1"/>
  <c r="W15" i="1"/>
  <c r="S15" i="1"/>
  <c r="O15" i="1"/>
  <c r="M15" i="1"/>
  <c r="K15" i="1"/>
  <c r="AB15" i="1" s="1"/>
  <c r="I15" i="1"/>
  <c r="U15" i="1" s="1"/>
  <c r="W14" i="1"/>
  <c r="U14" i="1"/>
  <c r="Q14" i="1"/>
  <c r="M14" i="1"/>
  <c r="I14" i="1"/>
  <c r="O14" i="1" s="1"/>
  <c r="AA13" i="1"/>
  <c r="W13" i="1"/>
  <c r="S13" i="1"/>
  <c r="Q13" i="1"/>
  <c r="O13" i="1"/>
  <c r="M13" i="1"/>
  <c r="K13" i="1"/>
  <c r="AB13" i="1" s="1"/>
  <c r="I13" i="1"/>
  <c r="Y13" i="1" s="1"/>
  <c r="AD13" i="1" s="1"/>
  <c r="U12" i="1"/>
  <c r="I12" i="1"/>
  <c r="S12" i="1" s="1"/>
  <c r="AC11" i="1"/>
  <c r="AA11" i="1"/>
  <c r="W11" i="1"/>
  <c r="U11" i="1"/>
  <c r="S11" i="1"/>
  <c r="Q11" i="1"/>
  <c r="O11" i="1"/>
  <c r="K11" i="1"/>
  <c r="I11" i="1"/>
  <c r="M11" i="1" s="1"/>
  <c r="I10" i="1"/>
  <c r="W10" i="1" s="1"/>
  <c r="W9" i="1"/>
  <c r="S9" i="1"/>
  <c r="I9" i="1"/>
  <c r="Q9" i="1" s="1"/>
  <c r="S8" i="1"/>
  <c r="Q8" i="1"/>
  <c r="M8" i="1"/>
  <c r="I8" i="1"/>
  <c r="AA8" i="1" s="1"/>
  <c r="AA7" i="1"/>
  <c r="W7" i="1"/>
  <c r="S7" i="1"/>
  <c r="O7" i="1"/>
  <c r="M7" i="1"/>
  <c r="K7" i="1"/>
  <c r="AB7" i="1" s="1"/>
  <c r="I7" i="1"/>
  <c r="U7" i="1" s="1"/>
  <c r="W6" i="1"/>
  <c r="U6" i="1"/>
  <c r="Q6" i="1"/>
  <c r="M6" i="1"/>
  <c r="I6" i="1"/>
  <c r="O6" i="1" s="1"/>
  <c r="AA5" i="1"/>
  <c r="W5" i="1"/>
  <c r="S5" i="1"/>
  <c r="Q5" i="1"/>
  <c r="O5" i="1"/>
  <c r="M5" i="1"/>
  <c r="K5" i="1"/>
  <c r="AB5" i="1" s="1"/>
  <c r="I5" i="1"/>
  <c r="Y5" i="1" s="1"/>
  <c r="AD5" i="1" s="1"/>
  <c r="U4" i="1"/>
  <c r="I4" i="1"/>
  <c r="S4" i="1" s="1"/>
  <c r="AC3" i="1"/>
  <c r="AA3" i="1"/>
  <c r="W3" i="1"/>
  <c r="U3" i="1"/>
  <c r="S3" i="1"/>
  <c r="Q3" i="1"/>
  <c r="O3" i="1"/>
  <c r="K3" i="1"/>
  <c r="AB3" i="1" s="1"/>
  <c r="I3" i="1"/>
  <c r="M3" i="1" s="1"/>
  <c r="AB11" i="1" l="1"/>
  <c r="AC9" i="1"/>
  <c r="AD23" i="1"/>
  <c r="AD7" i="1"/>
  <c r="W4" i="1"/>
  <c r="S6" i="1"/>
  <c r="AC6" i="1" s="1"/>
  <c r="Y7" i="1"/>
  <c r="O8" i="1"/>
  <c r="U9" i="1"/>
  <c r="K10" i="1"/>
  <c r="AA10" i="1"/>
  <c r="W12" i="1"/>
  <c r="S14" i="1"/>
  <c r="AC14" i="1" s="1"/>
  <c r="Y15" i="1"/>
  <c r="AD15" i="1" s="1"/>
  <c r="O16" i="1"/>
  <c r="U17" i="1"/>
  <c r="AC17" i="1" s="1"/>
  <c r="K22" i="1"/>
  <c r="AA22" i="1"/>
  <c r="W24" i="1"/>
  <c r="S26" i="1"/>
  <c r="AC26" i="1" s="1"/>
  <c r="Y27" i="1"/>
  <c r="AD27" i="1" s="1"/>
  <c r="O28" i="1"/>
  <c r="U29" i="1"/>
  <c r="Y31" i="1"/>
  <c r="M23" i="2"/>
  <c r="M35" i="2"/>
  <c r="Y4" i="1"/>
  <c r="M10" i="1"/>
  <c r="Y12" i="1"/>
  <c r="W17" i="1"/>
  <c r="M22" i="1"/>
  <c r="Y24" i="1"/>
  <c r="W29" i="1"/>
  <c r="AD29" i="1" s="1"/>
  <c r="AC30" i="1"/>
  <c r="AA31" i="1"/>
  <c r="AD31" i="1" s="1"/>
  <c r="D23" i="2"/>
  <c r="V67" i="4"/>
  <c r="V83" i="4"/>
  <c r="V75" i="4"/>
  <c r="V59" i="4"/>
  <c r="V35" i="4"/>
  <c r="V71" i="4"/>
  <c r="V23" i="4"/>
  <c r="V19" i="4"/>
  <c r="V15" i="4"/>
  <c r="V79" i="4"/>
  <c r="V27" i="4"/>
  <c r="V47" i="4"/>
  <c r="V51" i="4"/>
  <c r="V31" i="4"/>
  <c r="V55" i="4"/>
  <c r="V39" i="4"/>
  <c r="V63" i="4"/>
  <c r="V11" i="4"/>
  <c r="K4" i="1"/>
  <c r="Y9" i="1"/>
  <c r="AD9" i="1" s="1"/>
  <c r="Y17" i="1"/>
  <c r="O22" i="1"/>
  <c r="K24" i="1"/>
  <c r="AA24" i="1"/>
  <c r="G27" i="2"/>
  <c r="U27" i="2" s="1"/>
  <c r="U24" i="2" s="1"/>
  <c r="U26" i="2" s="1" a="1"/>
  <c r="U26" i="2" s="1"/>
  <c r="G6" i="3" s="1"/>
  <c r="G39" i="2"/>
  <c r="G23" i="2"/>
  <c r="W23" i="4"/>
  <c r="Y22" i="1"/>
  <c r="AD22" i="1" s="1"/>
  <c r="AA4" i="1"/>
  <c r="AA12" i="1"/>
  <c r="M4" i="1"/>
  <c r="Y6" i="1"/>
  <c r="U8" i="1"/>
  <c r="AC8" i="1" s="1"/>
  <c r="K9" i="1"/>
  <c r="AA9" i="1"/>
  <c r="Q10" i="1"/>
  <c r="M12" i="1"/>
  <c r="Y14" i="1"/>
  <c r="U16" i="1"/>
  <c r="AC16" i="1" s="1"/>
  <c r="K17" i="1"/>
  <c r="AB17" i="1" s="1"/>
  <c r="AA17" i="1"/>
  <c r="Q22" i="1"/>
  <c r="M24" i="1"/>
  <c r="Y26" i="1"/>
  <c r="U28" i="1"/>
  <c r="AC28" i="1" s="1"/>
  <c r="K29" i="1"/>
  <c r="M31" i="1"/>
  <c r="AB31" i="1" s="1"/>
  <c r="H43" i="2"/>
  <c r="H19" i="2"/>
  <c r="G15" i="2"/>
  <c r="T15" i="2" s="1"/>
  <c r="P23" i="2"/>
  <c r="V43" i="4"/>
  <c r="O10" i="1"/>
  <c r="K12" i="1"/>
  <c r="Y3" i="1"/>
  <c r="AD3" i="1" s="1"/>
  <c r="O4" i="1"/>
  <c r="U5" i="1"/>
  <c r="AC5" i="1" s="1"/>
  <c r="K6" i="1"/>
  <c r="AB6" i="1" s="1"/>
  <c r="AA6" i="1"/>
  <c r="Q7" i="1"/>
  <c r="AC7" i="1" s="1"/>
  <c r="W8" i="1"/>
  <c r="M9" i="1"/>
  <c r="S10" i="1"/>
  <c r="Y11" i="1"/>
  <c r="AD11" i="1" s="1"/>
  <c r="O12" i="1"/>
  <c r="U13" i="1"/>
  <c r="AC13" i="1" s="1"/>
  <c r="K14" i="1"/>
  <c r="AB14" i="1" s="1"/>
  <c r="AA14" i="1"/>
  <c r="Q15" i="1"/>
  <c r="AC15" i="1" s="1"/>
  <c r="W16" i="1"/>
  <c r="M17" i="1"/>
  <c r="S22" i="1"/>
  <c r="Y23" i="1"/>
  <c r="O24" i="1"/>
  <c r="U25" i="1"/>
  <c r="AC25" i="1" s="1"/>
  <c r="K26" i="1"/>
  <c r="AB26" i="1" s="1"/>
  <c r="AA26" i="1"/>
  <c r="Q27" i="1"/>
  <c r="AC27" i="1" s="1"/>
  <c r="W28" i="1"/>
  <c r="M29" i="1"/>
  <c r="W30" i="1"/>
  <c r="O31" i="1"/>
  <c r="I27" i="2"/>
  <c r="I19" i="2"/>
  <c r="I11" i="2"/>
  <c r="I39" i="2"/>
  <c r="I31" i="2"/>
  <c r="I23" i="2"/>
  <c r="I15" i="2"/>
  <c r="Y10" i="1"/>
  <c r="AD10" i="1" s="1"/>
  <c r="O9" i="1"/>
  <c r="U10" i="1"/>
  <c r="Y16" i="1"/>
  <c r="O17" i="1"/>
  <c r="U22" i="1"/>
  <c r="Q24" i="1"/>
  <c r="AC24" i="1" s="1"/>
  <c r="Y28" i="1"/>
  <c r="O29" i="1"/>
  <c r="Q31" i="1"/>
  <c r="AC31" i="1" s="1"/>
  <c r="B55" i="2"/>
  <c r="B47" i="2"/>
  <c r="B19" i="2"/>
  <c r="B11" i="2"/>
  <c r="T11" i="2" s="1"/>
  <c r="B39" i="2"/>
  <c r="T39" i="2" s="1"/>
  <c r="B31" i="2"/>
  <c r="B23" i="2"/>
  <c r="B51" i="2"/>
  <c r="T51" i="2" s="1"/>
  <c r="B43" i="2"/>
  <c r="B35" i="2"/>
  <c r="J47" i="2"/>
  <c r="J19" i="2"/>
  <c r="J23" i="2"/>
  <c r="J43" i="2"/>
  <c r="R55" i="2"/>
  <c r="U55" i="2" s="1"/>
  <c r="U52" i="2" s="1"/>
  <c r="U54" i="2" s="1" a="1"/>
  <c r="U54" i="2" s="1"/>
  <c r="G15" i="3" s="1"/>
  <c r="R47" i="2"/>
  <c r="U47" i="2" s="1"/>
  <c r="U44" i="2" s="1"/>
  <c r="U46" i="2" s="1" a="1"/>
  <c r="U46" i="2" s="1"/>
  <c r="G11" i="3" s="1"/>
  <c r="R19" i="2"/>
  <c r="R11" i="2"/>
  <c r="R39" i="2"/>
  <c r="R31" i="2"/>
  <c r="R23" i="2"/>
  <c r="R51" i="2"/>
  <c r="R35" i="2"/>
  <c r="U35" i="2" s="1"/>
  <c r="U32" i="2" s="1"/>
  <c r="U34" i="2" s="1" a="1"/>
  <c r="U34" i="2" s="1"/>
  <c r="G5" i="3" s="1"/>
  <c r="R15" i="2"/>
  <c r="U15" i="2" s="1"/>
  <c r="U12" i="2" s="1"/>
  <c r="U14" i="2" s="1" a="1"/>
  <c r="U14" i="2" s="1"/>
  <c r="G9" i="3" s="1"/>
  <c r="Q4" i="1"/>
  <c r="AC4" i="1" s="1"/>
  <c r="Y8" i="1"/>
  <c r="Q12" i="1"/>
  <c r="AC12" i="1" s="1"/>
  <c r="K8" i="1"/>
  <c r="AB8" i="1" s="1"/>
  <c r="K16" i="1"/>
  <c r="AB16" i="1" s="1"/>
  <c r="K28" i="1"/>
  <c r="Q29" i="1"/>
  <c r="AC29" i="1" s="1"/>
  <c r="AA30" i="1"/>
  <c r="S31" i="1"/>
  <c r="R27" i="2"/>
  <c r="F19" i="4"/>
  <c r="O47" i="4"/>
  <c r="O27" i="4"/>
  <c r="I15" i="4"/>
  <c r="E18" i="4" a="1"/>
  <c r="E18" i="4" s="1"/>
  <c r="S35" i="2"/>
  <c r="S43" i="2"/>
  <c r="S51" i="2"/>
  <c r="P71" i="4"/>
  <c r="P35" i="4"/>
  <c r="P27" i="4"/>
  <c r="P59" i="4"/>
  <c r="P55" i="4"/>
  <c r="P39" i="4"/>
  <c r="Z16" i="4"/>
  <c r="AA16" i="4" s="1"/>
  <c r="D7" i="5" s="1"/>
  <c r="S15" i="2"/>
  <c r="I79" i="4"/>
  <c r="I83" i="4"/>
  <c r="I87" i="4"/>
  <c r="I51" i="4"/>
  <c r="I31" i="4"/>
  <c r="I39" i="4"/>
  <c r="I11" i="4"/>
  <c r="P11" i="4"/>
  <c r="F47" i="4"/>
  <c r="S47" i="2"/>
  <c r="B75" i="4"/>
  <c r="B71" i="4"/>
  <c r="B55" i="4"/>
  <c r="W55" i="4" s="1"/>
  <c r="B63" i="4"/>
  <c r="B79" i="4"/>
  <c r="B51" i="4"/>
  <c r="B47" i="4"/>
  <c r="B43" i="4"/>
  <c r="W43" i="4" s="1"/>
  <c r="B39" i="4"/>
  <c r="B67" i="4"/>
  <c r="W67" i="4" s="1"/>
  <c r="B35" i="4"/>
  <c r="X35" i="4" s="1"/>
  <c r="X32" i="4" s="1"/>
  <c r="X34" i="4" s="1" a="1"/>
  <c r="X34" i="4" s="1"/>
  <c r="G12" i="5" s="1"/>
  <c r="B27" i="4"/>
  <c r="B59" i="4"/>
  <c r="B23" i="4"/>
  <c r="B19" i="4"/>
  <c r="J79" i="4"/>
  <c r="J83" i="4"/>
  <c r="J75" i="4"/>
  <c r="J87" i="4"/>
  <c r="X87" i="4" s="1"/>
  <c r="X84" i="4" s="1"/>
  <c r="X86" i="4" s="1" a="1"/>
  <c r="X86" i="4" s="1"/>
  <c r="G6" i="5" s="1"/>
  <c r="J59" i="4"/>
  <c r="J63" i="4"/>
  <c r="J31" i="4"/>
  <c r="J43" i="4"/>
  <c r="J39" i="4"/>
  <c r="J23" i="4"/>
  <c r="J19" i="4"/>
  <c r="W19" i="4" s="1"/>
  <c r="J15" i="4"/>
  <c r="R47" i="4"/>
  <c r="R39" i="4"/>
  <c r="R23" i="4"/>
  <c r="R19" i="4"/>
  <c r="R15" i="4"/>
  <c r="P19" i="4"/>
  <c r="F23" i="4"/>
  <c r="S23" i="2"/>
  <c r="C23" i="4"/>
  <c r="C19" i="4"/>
  <c r="S39" i="4"/>
  <c r="S27" i="4"/>
  <c r="J11" i="4"/>
  <c r="R11" i="4"/>
  <c r="I27" i="4"/>
  <c r="L31" i="4"/>
  <c r="S31" i="2"/>
  <c r="S39" i="2"/>
  <c r="L83" i="4"/>
  <c r="L75" i="4"/>
  <c r="L55" i="4"/>
  <c r="L87" i="4"/>
  <c r="L79" i="4"/>
  <c r="L71" i="4"/>
  <c r="L43" i="4"/>
  <c r="L39" i="4"/>
  <c r="L67" i="4"/>
  <c r="L23" i="4"/>
  <c r="L19" i="4"/>
  <c r="L15" i="4"/>
  <c r="L35" i="4"/>
  <c r="L27" i="4"/>
  <c r="J27" i="4"/>
  <c r="I47" i="4"/>
  <c r="X43" i="4"/>
  <c r="X40" i="4" s="1"/>
  <c r="X42" i="4" s="1" a="1"/>
  <c r="X42" i="4" s="1"/>
  <c r="G20" i="5" s="1"/>
  <c r="U87" i="4"/>
  <c r="U59" i="4"/>
  <c r="X59" i="4" s="1"/>
  <c r="X56" i="4" s="1"/>
  <c r="X58" i="4" s="1" a="1"/>
  <c r="X58" i="4" s="1"/>
  <c r="G5" i="5" s="1"/>
  <c r="U63" i="4"/>
  <c r="X63" i="4" s="1"/>
  <c r="X60" i="4" s="1"/>
  <c r="X62" i="4" s="1" a="1"/>
  <c r="X62" i="4" s="1"/>
  <c r="G9" i="5" s="1"/>
  <c r="U79" i="4"/>
  <c r="U71" i="4"/>
  <c r="U75" i="4"/>
  <c r="U55" i="4"/>
  <c r="U51" i="4"/>
  <c r="F22" i="4" a="1"/>
  <c r="F22" i="4" s="1"/>
  <c r="C47" i="4"/>
  <c r="U47" i="4"/>
  <c r="H79" i="4"/>
  <c r="U27" i="4"/>
  <c r="U35" i="4"/>
  <c r="U19" i="4"/>
  <c r="U23" i="4"/>
  <c r="X23" i="4" s="1"/>
  <c r="X20" i="4" s="1"/>
  <c r="X22" i="4" s="1" a="1"/>
  <c r="X22" i="4" s="1"/>
  <c r="G11" i="5" s="1"/>
  <c r="C46" i="4" a="1"/>
  <c r="C46" i="4" s="1"/>
  <c r="U67" i="4"/>
  <c r="E123" i="7"/>
  <c r="E91" i="7"/>
  <c r="E59" i="7"/>
  <c r="E119" i="7"/>
  <c r="E87" i="7"/>
  <c r="E55" i="7"/>
  <c r="E115" i="7"/>
  <c r="E83" i="7"/>
  <c r="E51" i="7"/>
  <c r="E19" i="7"/>
  <c r="E111" i="7"/>
  <c r="E79" i="7"/>
  <c r="E47" i="7"/>
  <c r="E15" i="7"/>
  <c r="E127" i="7"/>
  <c r="E107" i="7"/>
  <c r="E75" i="7"/>
  <c r="E43" i="7"/>
  <c r="E103" i="7"/>
  <c r="E71" i="7"/>
  <c r="E99" i="7"/>
  <c r="E67" i="7"/>
  <c r="D11" i="7"/>
  <c r="C15" i="7"/>
  <c r="E23" i="7"/>
  <c r="I27" i="7"/>
  <c r="E31" i="7"/>
  <c r="K35" i="7"/>
  <c r="E39" i="7"/>
  <c r="B43" i="7"/>
  <c r="E63" i="7"/>
  <c r="E71" i="4"/>
  <c r="F119" i="7"/>
  <c r="F87" i="7"/>
  <c r="F55" i="7"/>
  <c r="F115" i="7"/>
  <c r="F83" i="7"/>
  <c r="F51" i="7"/>
  <c r="F111" i="7"/>
  <c r="F79" i="7"/>
  <c r="F47" i="7"/>
  <c r="F127" i="7"/>
  <c r="F107" i="7"/>
  <c r="F75" i="7"/>
  <c r="F43" i="7"/>
  <c r="F103" i="7"/>
  <c r="F71" i="7"/>
  <c r="F99" i="7"/>
  <c r="F67" i="7"/>
  <c r="F95" i="7"/>
  <c r="F63" i="7"/>
  <c r="F123" i="7"/>
  <c r="E11" i="7"/>
  <c r="D15" i="7"/>
  <c r="L15" i="7" s="1"/>
  <c r="F23" i="7"/>
  <c r="F31" i="7"/>
  <c r="B35" i="7"/>
  <c r="F39" i="7"/>
  <c r="C43" i="7"/>
  <c r="D67" i="7"/>
  <c r="E95" i="7"/>
  <c r="G115" i="7"/>
  <c r="G83" i="7"/>
  <c r="G51" i="7"/>
  <c r="G111" i="7"/>
  <c r="G79" i="7"/>
  <c r="G47" i="7"/>
  <c r="G127" i="7"/>
  <c r="G107" i="7"/>
  <c r="G75" i="7"/>
  <c r="G43" i="7"/>
  <c r="G103" i="7"/>
  <c r="G71" i="7"/>
  <c r="G39" i="7"/>
  <c r="G99" i="7"/>
  <c r="G67" i="7"/>
  <c r="G95" i="7"/>
  <c r="G63" i="7"/>
  <c r="G123" i="7"/>
  <c r="G91" i="7"/>
  <c r="G59" i="7"/>
  <c r="G119" i="7"/>
  <c r="G23" i="7"/>
  <c r="G31" i="7"/>
  <c r="H127" i="7"/>
  <c r="H111" i="7"/>
  <c r="H79" i="7"/>
  <c r="H107" i="7"/>
  <c r="H75" i="7"/>
  <c r="H43" i="7"/>
  <c r="H103" i="7"/>
  <c r="H71" i="7"/>
  <c r="H39" i="7"/>
  <c r="H99" i="7"/>
  <c r="H67" i="7"/>
  <c r="H35" i="7"/>
  <c r="H95" i="7"/>
  <c r="H63" i="7"/>
  <c r="H123" i="7"/>
  <c r="H91" i="7"/>
  <c r="H59" i="7"/>
  <c r="H119" i="7"/>
  <c r="H87" i="7"/>
  <c r="H55" i="7"/>
  <c r="H115" i="7"/>
  <c r="G11" i="7"/>
  <c r="G15" i="7"/>
  <c r="K19" i="7"/>
  <c r="H23" i="7"/>
  <c r="D27" i="7"/>
  <c r="H31" i="7"/>
  <c r="J39" i="7"/>
  <c r="H47" i="7"/>
  <c r="C71" i="7"/>
  <c r="I123" i="7"/>
  <c r="I107" i="7"/>
  <c r="I75" i="7"/>
  <c r="I127" i="7"/>
  <c r="I103" i="7"/>
  <c r="I71" i="7"/>
  <c r="I99" i="7"/>
  <c r="I67" i="7"/>
  <c r="I35" i="7"/>
  <c r="I95" i="7"/>
  <c r="I63" i="7"/>
  <c r="I31" i="7"/>
  <c r="I91" i="7"/>
  <c r="I59" i="7"/>
  <c r="I119" i="7"/>
  <c r="I87" i="7"/>
  <c r="I55" i="7"/>
  <c r="I115" i="7"/>
  <c r="I83" i="7"/>
  <c r="I51" i="7"/>
  <c r="I111" i="7"/>
  <c r="H11" i="7"/>
  <c r="H15" i="7"/>
  <c r="B19" i="7"/>
  <c r="I23" i="7"/>
  <c r="E27" i="7"/>
  <c r="K31" i="7"/>
  <c r="E35" i="7"/>
  <c r="K39" i="7"/>
  <c r="I47" i="7"/>
  <c r="K71" i="7"/>
  <c r="B75" i="7"/>
  <c r="C103" i="7"/>
  <c r="Z68" i="4"/>
  <c r="AA68" i="4" s="1"/>
  <c r="D16" i="5" s="1"/>
  <c r="B103" i="7"/>
  <c r="L103" i="7" s="1"/>
  <c r="B71" i="7"/>
  <c r="L71" i="7" s="1"/>
  <c r="B99" i="7"/>
  <c r="B67" i="7"/>
  <c r="B95" i="7"/>
  <c r="B63" i="7"/>
  <c r="B31" i="7"/>
  <c r="B123" i="7"/>
  <c r="B91" i="7"/>
  <c r="L91" i="7" s="1"/>
  <c r="B59" i="7"/>
  <c r="L59" i="7" s="1"/>
  <c r="B27" i="7"/>
  <c r="B119" i="7"/>
  <c r="B87" i="7"/>
  <c r="B55" i="7"/>
  <c r="B115" i="7"/>
  <c r="B83" i="7"/>
  <c r="B51" i="7"/>
  <c r="B127" i="7"/>
  <c r="L127" i="7" s="1"/>
  <c r="B111" i="7"/>
  <c r="B79" i="7"/>
  <c r="J127" i="7"/>
  <c r="J103" i="7"/>
  <c r="J71" i="7"/>
  <c r="J99" i="7"/>
  <c r="J67" i="7"/>
  <c r="J95" i="7"/>
  <c r="J63" i="7"/>
  <c r="J31" i="7"/>
  <c r="J91" i="7"/>
  <c r="J59" i="7"/>
  <c r="J27" i="7"/>
  <c r="J123" i="7"/>
  <c r="J119" i="7"/>
  <c r="J87" i="7"/>
  <c r="J55" i="7"/>
  <c r="J115" i="7"/>
  <c r="J83" i="7"/>
  <c r="J51" i="7"/>
  <c r="J111" i="7"/>
  <c r="J79" i="7"/>
  <c r="J23" i="7"/>
  <c r="F27" i="7"/>
  <c r="F35" i="7"/>
  <c r="B39" i="7"/>
  <c r="K43" i="7"/>
  <c r="J47" i="7"/>
  <c r="J75" i="7"/>
  <c r="J107" i="7"/>
  <c r="C127" i="7"/>
  <c r="C99" i="7"/>
  <c r="C67" i="7"/>
  <c r="C95" i="7"/>
  <c r="C63" i="7"/>
  <c r="C123" i="7"/>
  <c r="C91" i="7"/>
  <c r="C59" i="7"/>
  <c r="C27" i="7"/>
  <c r="C119" i="7"/>
  <c r="C87" i="7"/>
  <c r="C55" i="7"/>
  <c r="C23" i="7"/>
  <c r="C115" i="7"/>
  <c r="C83" i="7"/>
  <c r="C51" i="7"/>
  <c r="C111" i="7"/>
  <c r="C79" i="7"/>
  <c r="C47" i="7"/>
  <c r="L47" i="7" s="1"/>
  <c r="C107" i="7"/>
  <c r="L107" i="7" s="1"/>
  <c r="C75" i="7"/>
  <c r="K127" i="7"/>
  <c r="K99" i="7"/>
  <c r="K67" i="7"/>
  <c r="K95" i="7"/>
  <c r="K63" i="7"/>
  <c r="K91" i="7"/>
  <c r="K59" i="7"/>
  <c r="K27" i="7"/>
  <c r="K123" i="7"/>
  <c r="K119" i="7"/>
  <c r="K87" i="7"/>
  <c r="K55" i="7"/>
  <c r="K23" i="7"/>
  <c r="K115" i="7"/>
  <c r="K83" i="7"/>
  <c r="K51" i="7"/>
  <c r="K111" i="7"/>
  <c r="K79" i="7"/>
  <c r="K47" i="7"/>
  <c r="K107" i="7"/>
  <c r="K75" i="7"/>
  <c r="F19" i="7"/>
  <c r="G27" i="7"/>
  <c r="C31" i="7"/>
  <c r="G35" i="7"/>
  <c r="C39" i="7"/>
  <c r="H51" i="7"/>
  <c r="G55" i="7"/>
  <c r="I79" i="7"/>
  <c r="D95" i="7"/>
  <c r="D63" i="7"/>
  <c r="D123" i="7"/>
  <c r="D91" i="7"/>
  <c r="D59" i="7"/>
  <c r="D119" i="7"/>
  <c r="D87" i="7"/>
  <c r="D55" i="7"/>
  <c r="D23" i="7"/>
  <c r="D115" i="7"/>
  <c r="D83" i="7"/>
  <c r="D51" i="7"/>
  <c r="D19" i="7"/>
  <c r="D111" i="7"/>
  <c r="D79" i="7"/>
  <c r="D47" i="7"/>
  <c r="D127" i="7"/>
  <c r="D107" i="7"/>
  <c r="D75" i="7"/>
  <c r="D103" i="7"/>
  <c r="D71" i="7"/>
  <c r="C11" i="7"/>
  <c r="L11" i="7" s="1"/>
  <c r="L8" i="7" s="1"/>
  <c r="L10" i="7" s="1" a="1"/>
  <c r="L10" i="7" s="1"/>
  <c r="K11" i="7"/>
  <c r="K15" i="7"/>
  <c r="G19" i="7"/>
  <c r="B23" i="7"/>
  <c r="D31" i="7"/>
  <c r="J35" i="7"/>
  <c r="D39" i="7"/>
  <c r="F59" i="7"/>
  <c r="H83" i="7"/>
  <c r="G87" i="7"/>
  <c r="I107" i="9"/>
  <c r="I75" i="9"/>
  <c r="I43" i="9"/>
  <c r="I103" i="9"/>
  <c r="I71" i="9"/>
  <c r="I39" i="9"/>
  <c r="I99" i="9"/>
  <c r="I67" i="9"/>
  <c r="I35" i="9"/>
  <c r="I127" i="9"/>
  <c r="I95" i="9"/>
  <c r="I63" i="9"/>
  <c r="I31" i="9"/>
  <c r="I123" i="9"/>
  <c r="I91" i="9"/>
  <c r="I59" i="9"/>
  <c r="I119" i="9"/>
  <c r="I87" i="9"/>
  <c r="I55" i="9"/>
  <c r="I23" i="9"/>
  <c r="I115" i="9"/>
  <c r="I83" i="9"/>
  <c r="I51" i="9"/>
  <c r="I111" i="9"/>
  <c r="I79" i="9"/>
  <c r="I47" i="9"/>
  <c r="B103" i="9"/>
  <c r="B71" i="9"/>
  <c r="B39" i="9"/>
  <c r="B99" i="9"/>
  <c r="B67" i="9"/>
  <c r="B127" i="9"/>
  <c r="L127" i="9" s="1"/>
  <c r="B95" i="9"/>
  <c r="L95" i="9" s="1"/>
  <c r="B63" i="9"/>
  <c r="B31" i="9"/>
  <c r="B123" i="9"/>
  <c r="B91" i="9"/>
  <c r="B59" i="9"/>
  <c r="B27" i="9"/>
  <c r="B119" i="9"/>
  <c r="B87" i="9"/>
  <c r="B55" i="9"/>
  <c r="B115" i="9"/>
  <c r="B83" i="9"/>
  <c r="B51" i="9"/>
  <c r="B19" i="9"/>
  <c r="B111" i="9"/>
  <c r="B79" i="9"/>
  <c r="B107" i="9"/>
  <c r="B75" i="9"/>
  <c r="B43" i="9"/>
  <c r="J103" i="9"/>
  <c r="J71" i="9"/>
  <c r="J39" i="9"/>
  <c r="J99" i="9"/>
  <c r="J67" i="9"/>
  <c r="J35" i="9"/>
  <c r="J127" i="9"/>
  <c r="J95" i="9"/>
  <c r="J63" i="9"/>
  <c r="J31" i="9"/>
  <c r="J123" i="9"/>
  <c r="J91" i="9"/>
  <c r="J59" i="9"/>
  <c r="J27" i="9"/>
  <c r="J119" i="9"/>
  <c r="J87" i="9"/>
  <c r="J55" i="9"/>
  <c r="J115" i="9"/>
  <c r="J83" i="9"/>
  <c r="J51" i="9"/>
  <c r="J19" i="9"/>
  <c r="J111" i="9"/>
  <c r="J79" i="9"/>
  <c r="J107" i="9"/>
  <c r="J75" i="9"/>
  <c r="J43" i="9"/>
  <c r="F23" i="9"/>
  <c r="B35" i="9"/>
  <c r="C99" i="9"/>
  <c r="C67" i="9"/>
  <c r="C35" i="9"/>
  <c r="C127" i="9"/>
  <c r="C95" i="9"/>
  <c r="C63" i="9"/>
  <c r="C123" i="9"/>
  <c r="C91" i="9"/>
  <c r="C59" i="9"/>
  <c r="C27" i="9"/>
  <c r="C119" i="9"/>
  <c r="C87" i="9"/>
  <c r="C55" i="9"/>
  <c r="C23" i="9"/>
  <c r="C115" i="9"/>
  <c r="C83" i="9"/>
  <c r="C51" i="9"/>
  <c r="C111" i="9"/>
  <c r="C79" i="9"/>
  <c r="C47" i="9"/>
  <c r="C15" i="9"/>
  <c r="C107" i="9"/>
  <c r="C75" i="9"/>
  <c r="C103" i="9"/>
  <c r="C71" i="9"/>
  <c r="C39" i="9"/>
  <c r="K99" i="9"/>
  <c r="K67" i="9"/>
  <c r="K35" i="9"/>
  <c r="K127" i="9"/>
  <c r="K95" i="9"/>
  <c r="K63" i="9"/>
  <c r="K123" i="9"/>
  <c r="K91" i="9"/>
  <c r="K59" i="9"/>
  <c r="K27" i="9"/>
  <c r="K119" i="9"/>
  <c r="K87" i="9"/>
  <c r="K55" i="9"/>
  <c r="K23" i="9"/>
  <c r="K115" i="9"/>
  <c r="K83" i="9"/>
  <c r="K51" i="9"/>
  <c r="K111" i="9"/>
  <c r="K79" i="9"/>
  <c r="K47" i="9"/>
  <c r="K15" i="9"/>
  <c r="K107" i="9"/>
  <c r="K75" i="9"/>
  <c r="K103" i="9"/>
  <c r="K71" i="9"/>
  <c r="K39" i="9"/>
  <c r="F11" i="9"/>
  <c r="L11" i="9" s="1"/>
  <c r="L8" i="9" s="1"/>
  <c r="L10" i="9" s="1" a="1"/>
  <c r="L10" i="9" s="1"/>
  <c r="B15" i="9"/>
  <c r="L15" i="9" s="1"/>
  <c r="I19" i="9"/>
  <c r="G23" i="9"/>
  <c r="C31" i="9"/>
  <c r="K43" i="9"/>
  <c r="D127" i="9"/>
  <c r="D95" i="9"/>
  <c r="D63" i="9"/>
  <c r="D123" i="9"/>
  <c r="D91" i="9"/>
  <c r="D59" i="9"/>
  <c r="D119" i="9"/>
  <c r="D87" i="9"/>
  <c r="D55" i="9"/>
  <c r="D23" i="9"/>
  <c r="D115" i="9"/>
  <c r="D83" i="9"/>
  <c r="D51" i="9"/>
  <c r="D19" i="9"/>
  <c r="D111" i="9"/>
  <c r="D79" i="9"/>
  <c r="D47" i="9"/>
  <c r="D107" i="9"/>
  <c r="D75" i="9"/>
  <c r="D43" i="9"/>
  <c r="D11" i="9"/>
  <c r="D103" i="9"/>
  <c r="D71" i="9"/>
  <c r="D99" i="9"/>
  <c r="D67" i="9"/>
  <c r="D35" i="9"/>
  <c r="D15" i="9"/>
  <c r="K19" i="9"/>
  <c r="G27" i="9"/>
  <c r="D31" i="9"/>
  <c r="B47" i="9"/>
  <c r="I11" i="9"/>
  <c r="J23" i="9"/>
  <c r="I27" i="9"/>
  <c r="J47" i="9"/>
  <c r="F119" i="9"/>
  <c r="F87" i="9"/>
  <c r="F55" i="9"/>
  <c r="F115" i="9"/>
  <c r="F83" i="9"/>
  <c r="F51" i="9"/>
  <c r="F111" i="9"/>
  <c r="F79" i="9"/>
  <c r="F47" i="9"/>
  <c r="F15" i="9"/>
  <c r="F107" i="9"/>
  <c r="F75" i="9"/>
  <c r="F43" i="9"/>
  <c r="F103" i="9"/>
  <c r="F71" i="9"/>
  <c r="F99" i="9"/>
  <c r="F67" i="9"/>
  <c r="F35" i="9"/>
  <c r="F127" i="9"/>
  <c r="F95" i="9"/>
  <c r="F63" i="9"/>
  <c r="F123" i="9"/>
  <c r="F91" i="9"/>
  <c r="F59" i="9"/>
  <c r="J11" i="9"/>
  <c r="F31" i="9"/>
  <c r="G115" i="9"/>
  <c r="G83" i="9"/>
  <c r="G51" i="9"/>
  <c r="G111" i="9"/>
  <c r="G79" i="9"/>
  <c r="G47" i="9"/>
  <c r="G107" i="9"/>
  <c r="G75" i="9"/>
  <c r="G43" i="9"/>
  <c r="G11" i="9"/>
  <c r="G103" i="9"/>
  <c r="G71" i="9"/>
  <c r="G39" i="9"/>
  <c r="G99" i="9"/>
  <c r="G67" i="9"/>
  <c r="G127" i="9"/>
  <c r="G95" i="9"/>
  <c r="G63" i="9"/>
  <c r="G31" i="9"/>
  <c r="G123" i="9"/>
  <c r="G91" i="9"/>
  <c r="G59" i="9"/>
  <c r="G119" i="9"/>
  <c r="G87" i="9"/>
  <c r="G55" i="9"/>
  <c r="K11" i="9"/>
  <c r="C19" i="9"/>
  <c r="D39" i="9"/>
  <c r="I15" i="9"/>
  <c r="F19" i="9"/>
  <c r="B23" i="9"/>
  <c r="K31" i="9"/>
  <c r="F39" i="9"/>
  <c r="H51" i="9"/>
  <c r="E63" i="9"/>
  <c r="H83" i="9"/>
  <c r="E95" i="9"/>
  <c r="H115" i="9"/>
  <c r="E127" i="9"/>
  <c r="H55" i="9"/>
  <c r="E67" i="9"/>
  <c r="H87" i="9"/>
  <c r="E99" i="9"/>
  <c r="H119" i="9"/>
  <c r="H27" i="9"/>
  <c r="E39" i="9"/>
  <c r="H59" i="9"/>
  <c r="E71" i="9"/>
  <c r="H91" i="9"/>
  <c r="E103" i="9"/>
  <c r="H123" i="9"/>
  <c r="H63" i="9"/>
  <c r="E75" i="9"/>
  <c r="H95" i="9"/>
  <c r="E107" i="9"/>
  <c r="H127" i="9"/>
  <c r="H35" i="9"/>
  <c r="E47" i="9"/>
  <c r="H67" i="9"/>
  <c r="E79" i="9"/>
  <c r="H99" i="9"/>
  <c r="E111" i="9"/>
  <c r="E19" i="9"/>
  <c r="H39" i="9"/>
  <c r="E51" i="9"/>
  <c r="H71" i="9"/>
  <c r="E83" i="9"/>
  <c r="H103" i="9"/>
  <c r="E115" i="9"/>
  <c r="H43" i="9"/>
  <c r="E55" i="9"/>
  <c r="H75" i="9"/>
  <c r="E87" i="9"/>
  <c r="H107" i="9"/>
  <c r="E119" i="9"/>
  <c r="H47" i="9"/>
  <c r="E59" i="9"/>
  <c r="H79" i="9"/>
  <c r="E91" i="9"/>
  <c r="T48" i="2" l="1"/>
  <c r="T50" i="2" s="1" a="1"/>
  <c r="T50" i="2" s="1"/>
  <c r="F13" i="3" s="1"/>
  <c r="V15" i="2"/>
  <c r="T12" i="2"/>
  <c r="T14" i="2" s="1" a="1"/>
  <c r="T14" i="2" s="1"/>
  <c r="F9" i="3" s="1"/>
  <c r="W16" i="4"/>
  <c r="W18" i="4" s="1" a="1"/>
  <c r="W18" i="4" s="1"/>
  <c r="F7" i="5" s="1"/>
  <c r="L107" i="9"/>
  <c r="L119" i="9"/>
  <c r="L35" i="9"/>
  <c r="L27" i="9"/>
  <c r="L51" i="7"/>
  <c r="L43" i="7"/>
  <c r="W27" i="4"/>
  <c r="W64" i="4"/>
  <c r="W66" i="4" s="1" a="1"/>
  <c r="W66" i="4" s="1"/>
  <c r="F22" i="5" s="1"/>
  <c r="W71" i="4"/>
  <c r="W15" i="4"/>
  <c r="U23" i="2"/>
  <c r="U20" i="2" s="1"/>
  <c r="U22" i="2" s="1" a="1"/>
  <c r="U22" i="2" s="1"/>
  <c r="G12" i="3" s="1"/>
  <c r="AC22" i="1"/>
  <c r="AB9" i="1"/>
  <c r="AB4" i="1"/>
  <c r="AD4" i="1"/>
  <c r="L79" i="9"/>
  <c r="W52" i="4"/>
  <c r="W54" i="4" s="1" a="1"/>
  <c r="W54" i="4" s="1"/>
  <c r="F10" i="5" s="1"/>
  <c r="W20" i="4"/>
  <c r="W22" i="4" s="1" a="1"/>
  <c r="W22" i="4" s="1"/>
  <c r="F11" i="5" s="1"/>
  <c r="Y23" i="4"/>
  <c r="L23" i="9"/>
  <c r="L19" i="9"/>
  <c r="L59" i="9"/>
  <c r="L99" i="9"/>
  <c r="L83" i="7"/>
  <c r="L123" i="7"/>
  <c r="X51" i="4"/>
  <c r="X48" i="4" s="1"/>
  <c r="X50" i="4" s="1" a="1"/>
  <c r="X50" i="4" s="1"/>
  <c r="G21" i="5" s="1"/>
  <c r="X11" i="4"/>
  <c r="X8" i="4" s="1"/>
  <c r="X10" i="4" s="1" a="1"/>
  <c r="X10" i="4" s="1"/>
  <c r="G15" i="5" s="1"/>
  <c r="W75" i="4"/>
  <c r="W87" i="4"/>
  <c r="AB28" i="1"/>
  <c r="U51" i="2"/>
  <c r="U48" i="2" s="1"/>
  <c r="U50" i="2" s="1" a="1"/>
  <c r="U50" i="2" s="1"/>
  <c r="G13" i="3" s="1"/>
  <c r="U31" i="2"/>
  <c r="U28" i="2" s="1"/>
  <c r="U30" i="2" s="1" a="1"/>
  <c r="U30" i="2" s="1"/>
  <c r="G10" i="3" s="1"/>
  <c r="AD30" i="1"/>
  <c r="T27" i="2"/>
  <c r="AD12" i="1"/>
  <c r="L111" i="9"/>
  <c r="L39" i="9"/>
  <c r="L115" i="7"/>
  <c r="L31" i="7"/>
  <c r="X55" i="4"/>
  <c r="X52" i="4" s="1"/>
  <c r="X54" i="4" s="1" a="1"/>
  <c r="X54" i="4" s="1"/>
  <c r="G10" i="5" s="1"/>
  <c r="W40" i="4"/>
  <c r="W42" i="4" s="1" a="1"/>
  <c r="W42" i="4" s="1"/>
  <c r="F20" i="5" s="1"/>
  <c r="Y43" i="4"/>
  <c r="X83" i="4"/>
  <c r="X80" i="4" s="1"/>
  <c r="X82" i="4" s="1" a="1"/>
  <c r="X82" i="4" s="1"/>
  <c r="G23" i="5" s="1"/>
  <c r="W83" i="4"/>
  <c r="T36" i="2"/>
  <c r="T38" i="2" s="1" a="1"/>
  <c r="T38" i="2" s="1"/>
  <c r="F7" i="3" s="1"/>
  <c r="T23" i="2"/>
  <c r="AD6" i="1"/>
  <c r="AD24" i="1"/>
  <c r="L87" i="9"/>
  <c r="L47" i="9"/>
  <c r="L51" i="9"/>
  <c r="L83" i="9"/>
  <c r="L71" i="9"/>
  <c r="L55" i="7"/>
  <c r="L63" i="7"/>
  <c r="L75" i="7"/>
  <c r="L19" i="7"/>
  <c r="W35" i="4"/>
  <c r="X75" i="4"/>
  <c r="X72" i="4" s="1"/>
  <c r="X74" i="4" s="1" a="1"/>
  <c r="X74" i="4" s="1"/>
  <c r="G14" i="5" s="1"/>
  <c r="X19" i="4"/>
  <c r="X16" i="4" s="1"/>
  <c r="X18" i="4" s="1" a="1"/>
  <c r="X18" i="4" s="1"/>
  <c r="G7" i="5" s="1"/>
  <c r="W47" i="4"/>
  <c r="W79" i="4"/>
  <c r="T31" i="2"/>
  <c r="T8" i="2"/>
  <c r="T10" i="2" s="1" a="1"/>
  <c r="T10" i="2" s="1"/>
  <c r="F8" i="3" s="1"/>
  <c r="AD28" i="1"/>
  <c r="T35" i="2"/>
  <c r="AB10" i="1"/>
  <c r="W31" i="4"/>
  <c r="L67" i="9"/>
  <c r="L43" i="9"/>
  <c r="L115" i="9"/>
  <c r="L31" i="9"/>
  <c r="L103" i="9"/>
  <c r="L87" i="7"/>
  <c r="L95" i="7"/>
  <c r="X27" i="4"/>
  <c r="X24" i="4" s="1"/>
  <c r="X26" i="4" s="1" a="1"/>
  <c r="X26" i="4" s="1"/>
  <c r="G4" i="5" s="1"/>
  <c r="X71" i="4"/>
  <c r="X68" i="4" s="1"/>
  <c r="X70" i="4" s="1" a="1"/>
  <c r="X70" i="4" s="1"/>
  <c r="G16" i="5" s="1"/>
  <c r="X31" i="4"/>
  <c r="X28" i="4" s="1"/>
  <c r="X30" i="4" s="1" a="1"/>
  <c r="X30" i="4" s="1"/>
  <c r="G19" i="5" s="1"/>
  <c r="W51" i="4"/>
  <c r="U39" i="2"/>
  <c r="U36" i="2" s="1"/>
  <c r="U38" i="2" s="1" a="1"/>
  <c r="U38" i="2" s="1"/>
  <c r="G7" i="3" s="1"/>
  <c r="U19" i="2"/>
  <c r="U16" i="2" s="1"/>
  <c r="U18" i="2" s="1" a="1"/>
  <c r="U18" i="2" s="1"/>
  <c r="G14" i="3" s="1"/>
  <c r="AD16" i="1"/>
  <c r="AB12" i="1"/>
  <c r="AB29" i="1"/>
  <c r="AD14" i="1"/>
  <c r="AB24" i="1"/>
  <c r="X15" i="4"/>
  <c r="X12" i="4" s="1"/>
  <c r="X14" i="4" s="1" a="1"/>
  <c r="X14" i="4" s="1"/>
  <c r="G17" i="5" s="1"/>
  <c r="AB22" i="1"/>
  <c r="L91" i="9"/>
  <c r="L123" i="9"/>
  <c r="L75" i="9"/>
  <c r="L55" i="9"/>
  <c r="L63" i="9"/>
  <c r="L23" i="7"/>
  <c r="L39" i="7"/>
  <c r="L79" i="7"/>
  <c r="L119" i="7"/>
  <c r="L67" i="7"/>
  <c r="L35" i="7"/>
  <c r="X79" i="4"/>
  <c r="X76" i="4" s="1"/>
  <c r="X78" i="4" s="1" a="1"/>
  <c r="X78" i="4" s="1"/>
  <c r="G18" i="5" s="1"/>
  <c r="X39" i="4"/>
  <c r="X36" i="4" s="1"/>
  <c r="X38" i="4" s="1" a="1"/>
  <c r="X38" i="4" s="1"/>
  <c r="G8" i="5" s="1"/>
  <c r="W59" i="4"/>
  <c r="W11" i="4"/>
  <c r="U11" i="2"/>
  <c r="U8" i="2" s="1"/>
  <c r="U10" i="2" s="1" a="1"/>
  <c r="U10" i="2" s="1"/>
  <c r="G8" i="3" s="1"/>
  <c r="T47" i="2"/>
  <c r="AD8" i="1"/>
  <c r="AD17" i="1"/>
  <c r="L111" i="7"/>
  <c r="L27" i="7"/>
  <c r="L99" i="7"/>
  <c r="X67" i="4"/>
  <c r="X64" i="4" s="1"/>
  <c r="X66" i="4" s="1" a="1"/>
  <c r="X66" i="4" s="1"/>
  <c r="G22" i="5" s="1"/>
  <c r="X47" i="4"/>
  <c r="X44" i="4" s="1"/>
  <c r="X46" i="4" s="1" a="1"/>
  <c r="X46" i="4" s="1"/>
  <c r="G13" i="5" s="1"/>
  <c r="W63" i="4"/>
  <c r="W39" i="4"/>
  <c r="U43" i="2"/>
  <c r="U40" i="2" s="1"/>
  <c r="U42" i="2" s="1" a="1"/>
  <c r="U42" i="2" s="1"/>
  <c r="G4" i="3" s="1"/>
  <c r="T43" i="2"/>
  <c r="T55" i="2"/>
  <c r="T19" i="2"/>
  <c r="AD26" i="1"/>
  <c r="AC10" i="1"/>
  <c r="W76" i="4" l="1"/>
  <c r="W78" i="4" s="1" a="1"/>
  <c r="W78" i="4" s="1"/>
  <c r="F18" i="5" s="1"/>
  <c r="Y79" i="4"/>
  <c r="T20" i="2"/>
  <c r="T22" i="2" s="1" a="1"/>
  <c r="T22" i="2" s="1"/>
  <c r="F12" i="3" s="1"/>
  <c r="V23" i="2"/>
  <c r="Y55" i="4"/>
  <c r="Y71" i="4"/>
  <c r="W68" i="4"/>
  <c r="W70" i="4" s="1" a="1"/>
  <c r="W70" i="4" s="1"/>
  <c r="F16" i="5" s="1"/>
  <c r="T52" i="2"/>
  <c r="T54" i="2" s="1" a="1"/>
  <c r="T54" i="2" s="1"/>
  <c r="F15" i="3" s="1"/>
  <c r="V55" i="2"/>
  <c r="V43" i="2"/>
  <c r="T40" i="2"/>
  <c r="T42" i="2" s="1" a="1"/>
  <c r="T42" i="2" s="1"/>
  <c r="F4" i="3" s="1"/>
  <c r="Y31" i="4"/>
  <c r="W28" i="4"/>
  <c r="W30" i="4" s="1" a="1"/>
  <c r="W30" i="4" s="1"/>
  <c r="F19" i="5" s="1"/>
  <c r="W44" i="4"/>
  <c r="W46" i="4" s="1" a="1"/>
  <c r="W46" i="4" s="1"/>
  <c r="F13" i="5" s="1"/>
  <c r="Y47" i="4"/>
  <c r="V39" i="2"/>
  <c r="Y67" i="4"/>
  <c r="Y19" i="4"/>
  <c r="W84" i="4"/>
  <c r="W86" i="4" s="1" a="1"/>
  <c r="W86" i="4" s="1"/>
  <c r="F6" i="5" s="1"/>
  <c r="Y87" i="4"/>
  <c r="W24" i="4"/>
  <c r="W26" i="4" s="1" a="1"/>
  <c r="W26" i="4" s="1"/>
  <c r="F4" i="5" s="1"/>
  <c r="Y27" i="4"/>
  <c r="Y39" i="4"/>
  <c r="W36" i="4"/>
  <c r="W38" i="4" s="1" a="1"/>
  <c r="W38" i="4" s="1"/>
  <c r="F8" i="5" s="1"/>
  <c r="V35" i="2"/>
  <c r="T32" i="2"/>
  <c r="T34" i="2" s="1" a="1"/>
  <c r="T34" i="2" s="1"/>
  <c r="F5" i="3" s="1"/>
  <c r="W80" i="4"/>
  <c r="W82" i="4" s="1" a="1"/>
  <c r="W82" i="4" s="1"/>
  <c r="F23" i="5" s="1"/>
  <c r="Y83" i="4"/>
  <c r="W72" i="4"/>
  <c r="W74" i="4" s="1" a="1"/>
  <c r="W74" i="4" s="1"/>
  <c r="F14" i="5" s="1"/>
  <c r="Y75" i="4"/>
  <c r="W56" i="4"/>
  <c r="W58" i="4" s="1" a="1"/>
  <c r="W58" i="4" s="1"/>
  <c r="F5" i="5" s="1"/>
  <c r="Y59" i="4"/>
  <c r="T28" i="2"/>
  <c r="T30" i="2" s="1" a="1"/>
  <c r="T30" i="2" s="1"/>
  <c r="F10" i="3" s="1"/>
  <c r="V31" i="2"/>
  <c r="Y63" i="4"/>
  <c r="W60" i="4"/>
  <c r="W62" i="4" s="1" a="1"/>
  <c r="W62" i="4" s="1"/>
  <c r="F9" i="5" s="1"/>
  <c r="V47" i="2"/>
  <c r="T44" i="2"/>
  <c r="T46" i="2" s="1" a="1"/>
  <c r="T46" i="2" s="1"/>
  <c r="F11" i="3" s="1"/>
  <c r="Y35" i="4"/>
  <c r="W32" i="4"/>
  <c r="W34" i="4" s="1" a="1"/>
  <c r="W34" i="4" s="1"/>
  <c r="F12" i="5" s="1"/>
  <c r="I11" i="5"/>
  <c r="Y20" i="4"/>
  <c r="Y22" i="4" s="1" a="1"/>
  <c r="Y22" i="4" s="1"/>
  <c r="H11" i="5" s="1"/>
  <c r="V12" i="2"/>
  <c r="V14" i="2" s="1" a="1"/>
  <c r="V14" i="2" s="1"/>
  <c r="H9" i="3" s="1"/>
  <c r="I9" i="3"/>
  <c r="V11" i="2"/>
  <c r="I20" i="5"/>
  <c r="Y40" i="4"/>
  <c r="Y42" i="4" s="1" a="1"/>
  <c r="Y42" i="4" s="1"/>
  <c r="H20" i="5" s="1"/>
  <c r="V27" i="2"/>
  <c r="T24" i="2"/>
  <c r="T26" i="2" s="1" a="1"/>
  <c r="T26" i="2" s="1"/>
  <c r="F6" i="3" s="1"/>
  <c r="T16" i="2"/>
  <c r="T18" i="2" s="1" a="1"/>
  <c r="T18" i="2" s="1"/>
  <c r="F14" i="3" s="1"/>
  <c r="V19" i="2"/>
  <c r="Y11" i="4"/>
  <c r="W8" i="4"/>
  <c r="W10" i="4" s="1" a="1"/>
  <c r="W10" i="4" s="1"/>
  <c r="F15" i="5" s="1"/>
  <c r="W48" i="4"/>
  <c r="W50" i="4" s="1" a="1"/>
  <c r="W50" i="4" s="1"/>
  <c r="F21" i="5" s="1"/>
  <c r="Y51" i="4"/>
  <c r="Y15" i="4"/>
  <c r="W12" i="4"/>
  <c r="W14" i="4" s="1" a="1"/>
  <c r="W14" i="4" s="1"/>
  <c r="F17" i="5" s="1"/>
  <c r="V51" i="2"/>
  <c r="I14" i="3" l="1"/>
  <c r="V16" i="2"/>
  <c r="V18" i="2" s="1" a="1"/>
  <c r="V18" i="2" s="1"/>
  <c r="H14" i="3" s="1"/>
  <c r="I13" i="3"/>
  <c r="V48" i="2"/>
  <c r="V50" i="2" s="1" a="1"/>
  <c r="V50" i="2" s="1"/>
  <c r="H13" i="3" s="1"/>
  <c r="I17" i="5"/>
  <c r="Y12" i="4"/>
  <c r="Y14" i="4" s="1" a="1"/>
  <c r="Y14" i="4" s="1"/>
  <c r="H17" i="5" s="1"/>
  <c r="V24" i="2"/>
  <c r="V26" i="2" s="1" a="1"/>
  <c r="V26" i="2" s="1"/>
  <c r="H6" i="3" s="1"/>
  <c r="I6" i="3"/>
  <c r="Y56" i="4"/>
  <c r="Y58" i="4" s="1" a="1"/>
  <c r="Y58" i="4" s="1"/>
  <c r="H5" i="5" s="1"/>
  <c r="I5" i="5"/>
  <c r="I7" i="3"/>
  <c r="V36" i="2"/>
  <c r="V38" i="2" s="1" a="1"/>
  <c r="V38" i="2" s="1"/>
  <c r="H7" i="3" s="1"/>
  <c r="V32" i="2"/>
  <c r="V34" i="2" s="1" a="1"/>
  <c r="V34" i="2" s="1"/>
  <c r="H5" i="3" s="1"/>
  <c r="I5" i="3"/>
  <c r="I22" i="5"/>
  <c r="Y64" i="4"/>
  <c r="Y66" i="4" s="1" a="1"/>
  <c r="Y66" i="4" s="1"/>
  <c r="H22" i="5" s="1"/>
  <c r="I21" i="5"/>
  <c r="Y48" i="4"/>
  <c r="Y50" i="4" s="1" a="1"/>
  <c r="Y50" i="4" s="1"/>
  <c r="H21" i="5" s="1"/>
  <c r="I12" i="5"/>
  <c r="Y32" i="4"/>
  <c r="Y34" i="4" s="1" a="1"/>
  <c r="Y34" i="4" s="1"/>
  <c r="H12" i="5" s="1"/>
  <c r="I8" i="5"/>
  <c r="Y36" i="4"/>
  <c r="Y38" i="4" s="1" a="1"/>
  <c r="Y38" i="4" s="1"/>
  <c r="H8" i="5" s="1"/>
  <c r="I13" i="5"/>
  <c r="Y44" i="4"/>
  <c r="Y46" i="4" s="1" a="1"/>
  <c r="Y46" i="4" s="1"/>
  <c r="H13" i="5" s="1"/>
  <c r="V52" i="2"/>
  <c r="V54" i="2" s="1" a="1"/>
  <c r="V54" i="2" s="1"/>
  <c r="H15" i="3" s="1"/>
  <c r="I15" i="3"/>
  <c r="Y68" i="4"/>
  <c r="Y70" i="4" s="1" a="1"/>
  <c r="Y70" i="4" s="1"/>
  <c r="H16" i="5" s="1"/>
  <c r="I16" i="5"/>
  <c r="I10" i="5"/>
  <c r="Y52" i="4"/>
  <c r="Y54" i="4" s="1" a="1"/>
  <c r="Y54" i="4" s="1"/>
  <c r="H10" i="5" s="1"/>
  <c r="I7" i="5"/>
  <c r="Y16" i="4"/>
  <c r="Y18" i="4" s="1" a="1"/>
  <c r="Y18" i="4" s="1"/>
  <c r="H7" i="5" s="1"/>
  <c r="I4" i="3"/>
  <c r="V40" i="2"/>
  <c r="V42" i="2" s="1" a="1"/>
  <c r="V42" i="2" s="1"/>
  <c r="H4" i="3" s="1"/>
  <c r="I18" i="5"/>
  <c r="Y76" i="4"/>
  <c r="Y78" i="4" s="1" a="1"/>
  <c r="Y78" i="4" s="1"/>
  <c r="H18" i="5" s="1"/>
  <c r="I14" i="5"/>
  <c r="Y72" i="4"/>
  <c r="Y74" i="4" s="1" a="1"/>
  <c r="Y74" i="4" s="1"/>
  <c r="H14" i="5" s="1"/>
  <c r="I4" i="5"/>
  <c r="Y24" i="4"/>
  <c r="Y26" i="4" s="1" a="1"/>
  <c r="Y26" i="4" s="1"/>
  <c r="H4" i="5" s="1"/>
  <c r="I8" i="3"/>
  <c r="V8" i="2"/>
  <c r="V10" i="2" s="1" a="1"/>
  <c r="V10" i="2" s="1"/>
  <c r="H8" i="3" s="1"/>
  <c r="I11" i="3"/>
  <c r="V44" i="2"/>
  <c r="V46" i="2" s="1" a="1"/>
  <c r="V46" i="2" s="1"/>
  <c r="H11" i="3" s="1"/>
  <c r="I15" i="5"/>
  <c r="Y8" i="4"/>
  <c r="Y10" i="4" s="1" a="1"/>
  <c r="Y10" i="4" s="1"/>
  <c r="H15" i="5" s="1"/>
  <c r="I23" i="5"/>
  <c r="Y80" i="4"/>
  <c r="Y82" i="4" s="1" a="1"/>
  <c r="Y82" i="4" s="1"/>
  <c r="H23" i="5" s="1"/>
  <c r="Y84" i="4"/>
  <c r="Y86" i="4" s="1" a="1"/>
  <c r="Y86" i="4" s="1"/>
  <c r="H6" i="5" s="1"/>
  <c r="I6" i="5"/>
  <c r="I19" i="5"/>
  <c r="Y28" i="4"/>
  <c r="Y30" i="4" s="1" a="1"/>
  <c r="Y30" i="4" s="1"/>
  <c r="H19" i="5" s="1"/>
  <c r="I12" i="3"/>
  <c r="V20" i="2"/>
  <c r="V22" i="2" s="1" a="1"/>
  <c r="V22" i="2" s="1"/>
  <c r="H12" i="3" s="1"/>
  <c r="I9" i="5"/>
  <c r="Y60" i="4"/>
  <c r="Y62" i="4" s="1" a="1"/>
  <c r="Y62" i="4" s="1"/>
  <c r="H9" i="5" s="1"/>
  <c r="I10" i="3"/>
  <c r="V28" i="2"/>
  <c r="V30" i="2" s="1" a="1"/>
  <c r="V30" i="2" s="1"/>
  <c r="H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15" authorId="0" shapeId="0" xr:uid="{00000000-0006-0000-0100-000006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Not -F15 as it is a harm, so not in the sum
Not -G15</t>
        </r>
      </text>
    </comment>
    <comment ref="U15" authorId="0" shapeId="0" xr:uid="{00000000-0006-0000-0100-000007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-F15 as we use the longer relapse outcome in G15</t>
        </r>
      </text>
    </comment>
    <comment ref="D20" authorId="0" shapeId="0" xr:uid="{00000000-0006-0000-0100-000002000000}">
      <text>
        <r>
          <rPr>
            <sz val="12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SMD 0.1 SD higher (better)</t>
        </r>
      </text>
    </comment>
    <comment ref="E20" authorId="0" shapeId="0" xr:uid="{00000000-0006-0000-0100-000004000000}">
      <text>
        <r>
          <rPr>
            <sz val="12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SMD 0.21 SD higher (better)</t>
        </r>
      </text>
    </comment>
    <comment ref="P20" authorId="0" shapeId="0" xr:uid="{00000000-0006-0000-0100-000005000000}">
      <text>
        <r>
          <rPr>
            <sz val="12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Need to discuss whether incl in disability
Reply:
    Do we use T2 12 months due to higher certainty?</t>
        </r>
      </text>
    </comment>
    <comment ref="Y20" authorId="0" shapeId="0" xr:uid="{00000000-0006-0000-0100-00000A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-6 as 2 outcomes averaged into one outcome</t>
        </r>
      </text>
    </comment>
    <comment ref="U23" authorId="0" shapeId="0" xr:uid="{00000000-0006-0000-0100-000008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Not -J23, as the longest disability outcome it should be included</t>
        </r>
      </text>
    </comment>
    <comment ref="C28" authorId="0" shapeId="0" xr:uid="{00000000-0006-0000-0100-000001000000}">
      <text>
        <r>
          <rPr>
            <sz val="12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SMD 0.13 SD lower (better)</t>
        </r>
      </text>
    </comment>
    <comment ref="Y32" authorId="0" shapeId="0" xr:uid="{00000000-0006-0000-0100-00000B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-2 as 2 outcomes averaged into one outcome</t>
        </r>
      </text>
    </comment>
    <comment ref="Y36" authorId="0" shapeId="0" xr:uid="{00000000-0006-0000-0100-00000C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-1 as SAEs removed - in discontinuation</t>
        </r>
      </text>
    </comment>
    <comment ref="U39" authorId="0" shapeId="0" xr:uid="{00000000-0006-0000-0100-000009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-R39 as nested in S39</t>
        </r>
      </text>
    </comment>
    <comment ref="D44" authorId="0" shapeId="0" xr:uid="{00000000-0006-0000-0100-000003000000}">
      <text>
        <r>
          <rPr>
            <sz val="12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SMD 0.04 SD higher (better)</t>
        </r>
      </text>
    </comment>
    <comment ref="Y48" authorId="0" shapeId="0" xr:uid="{00000000-0006-0000-0100-00000D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-2 as 2 outcomes averaged into one outcome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24" authorId="0" shapeId="0" xr:uid="{00000000-0006-0000-0300-000003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-4 as 2 outcomes averaged into 1 outcome</t>
        </r>
      </text>
    </comment>
    <comment ref="AA37" authorId="0" shapeId="0" xr:uid="{00000000-0006-0000-0300-000004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-4 as 2 outcomes averaged into 1 outcome</t>
        </r>
      </text>
    </comment>
    <comment ref="E47" authorId="0" shapeId="0" xr:uid="{00000000-0006-0000-0300-000001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Added 210722</t>
        </r>
      </text>
    </comment>
    <comment ref="E71" authorId="0" shapeId="0" xr:uid="{00000000-0006-0000-0300-000002000000}">
      <text>
        <r>
          <rPr>
            <sz val="12"/>
            <color rgb="FF000000"/>
            <rFont val="Calibri"/>
            <family val="2"/>
            <charset val="1"/>
          </rPr>
          <t xml:space="preserve">Nick Rijke:
</t>
        </r>
        <r>
          <rPr>
            <sz val="9"/>
            <color rgb="FF000000"/>
            <rFont val="Tahoma"/>
            <family val="2"/>
            <charset val="1"/>
          </rPr>
          <t>Added 210722</t>
        </r>
      </text>
    </comment>
  </commentList>
</comments>
</file>

<file path=xl/sharedStrings.xml><?xml version="1.0" encoding="utf-8"?>
<sst xmlns="http://schemas.openxmlformats.org/spreadsheetml/2006/main" count="843" uniqueCount="160">
  <si>
    <t>Outcome</t>
  </si>
  <si>
    <t>Ref</t>
  </si>
  <si>
    <t>Observed point estimate - Absolute risk reduction per 1,000</t>
  </si>
  <si>
    <t>Lower bound - Absolute risk reduction per 1,000</t>
  </si>
  <si>
    <t>Upper bound - Absolute risk reduction per 1,000</t>
  </si>
  <si>
    <t>Number of Thresholds Crossed Between Column D &amp; E</t>
  </si>
  <si>
    <t>Imprecision Rating</t>
  </si>
  <si>
    <t>Utility</t>
  </si>
  <si>
    <t>1-Utility</t>
  </si>
  <si>
    <t>T1 Trivial/ Small</t>
  </si>
  <si>
    <t>T1 Absolute absolute risk per 1,000</t>
  </si>
  <si>
    <t>95% CI Lower</t>
  </si>
  <si>
    <t>95% CI Lower Absolute</t>
  </si>
  <si>
    <t>95% CI Upper</t>
  </si>
  <si>
    <t>95% CI Upper Absolute</t>
  </si>
  <si>
    <t>T2 Small/ Moderate</t>
  </si>
  <si>
    <t>T2 Absolute risk per 1,000</t>
  </si>
  <si>
    <t>T3Moderate/ Large</t>
  </si>
  <si>
    <t>T3 Absolute risk per 1,000</t>
  </si>
  <si>
    <t>T1 Absolute Complete</t>
  </si>
  <si>
    <t>T2 Absolute Complete</t>
  </si>
  <si>
    <t>T3 Absolute Complete</t>
  </si>
  <si>
    <t>All Survey Respondents Thresholds</t>
  </si>
  <si>
    <t>Mortality</t>
  </si>
  <si>
    <t>PE – Severe</t>
  </si>
  <si>
    <t>PE - Moderate</t>
  </si>
  <si>
    <t>Proximal DVT – Severe</t>
  </si>
  <si>
    <t>Proximal DVT - Moderate</t>
  </si>
  <si>
    <t>Major Bleeding</t>
  </si>
  <si>
    <t>Ischemic Stroke - Severe</t>
  </si>
  <si>
    <t>Intracranial Hemorrhage</t>
  </si>
  <si>
    <t>Multiple Organ Failure</t>
  </si>
  <si>
    <t>ST Elevation Myocardial Infarction (STEMI)</t>
  </si>
  <si>
    <t>Limb Amputation</t>
  </si>
  <si>
    <t>Hospitalization</t>
  </si>
  <si>
    <t>ICU Hospitalization</t>
  </si>
  <si>
    <t>Long-Term Invasive Ventilation</t>
  </si>
  <si>
    <t>Short-Term Invasive Ventilation</t>
  </si>
  <si>
    <t>MSIF OUTCOMES</t>
  </si>
  <si>
    <t>n/a</t>
  </si>
  <si>
    <t>Quality of Life Impairment - SPMS</t>
  </si>
  <si>
    <t>Chataway 2021</t>
  </si>
  <si>
    <t>Quality of Life Impairment - RRMS</t>
  </si>
  <si>
    <t>Relapse of Multiple Sclerosis (&gt;=12 mo)</t>
  </si>
  <si>
    <t>Disability of Dependency (EDSS=6) (&gt;=24 mo) # patients with increase in disability</t>
  </si>
  <si>
    <t>Rate down by 3 levels</t>
  </si>
  <si>
    <t>Congnitive Decline - mild (MMSE 21-26)</t>
  </si>
  <si>
    <t>younger population &amp; more employability concerns; used Alzheimer's Dementia as starting point; http://healtheconomics.tuftsmedicalcenter.org/cear2n/search/weight0.aspx: Hornberger, John, Michalopoulos, Steven; Dai, Minghan; Andrade, Paula; Dilla, Tatiana; Happich, Michael; Cost-Effectiveness of Florbetapir-PET in Alzheimer's Disease: A Spanish Societal Perspective., J Ment Health Policy Econ,2015 Jun; 18(2):63-73</t>
  </si>
  <si>
    <t>New gadolinium-enhancing positive T1 MRI Lesion</t>
  </si>
  <si>
    <t>None, assumed based on similar stress-related impacts of cognitive decline</t>
  </si>
  <si>
    <t>New or Enlarging T2 Weighted MRI Lesions</t>
  </si>
  <si>
    <t>Serious Adverse Events</t>
  </si>
  <si>
    <t>None, assumed</t>
  </si>
  <si>
    <t>Discontinuation of Treatment Due to Adverse Events (tolerability)</t>
  </si>
  <si>
    <t>Intervention</t>
  </si>
  <si>
    <t>Quality of Life Impairment - MSIS 29</t>
  </si>
  <si>
    <t>Quality of Life Impairment - SF36 physical</t>
  </si>
  <si>
    <t>Quality of Life Impairment - SF36 mental</t>
  </si>
  <si>
    <t>Relapse of Multiple Sclerosis (&gt;=24 mo)</t>
  </si>
  <si>
    <t>Relapse of Multiple Sclerosis (&gt;=36 mo)</t>
  </si>
  <si>
    <t>Disability or Dependency (EDSS=6) (24 mo) # patients with increase in disability</t>
  </si>
  <si>
    <t>Disability or Dependency (EDSS=6) (36 mo) # patients with increase in disability</t>
  </si>
  <si>
    <t>New gadolinium-enhancing positive T1 MRI Lesion (12 months)</t>
  </si>
  <si>
    <t>New gadolinium-enhancing positive T1 MRI Lesion (24 months)</t>
  </si>
  <si>
    <t>New gadolinium-enhancing positive T1 MRI Lesion (36 months)</t>
  </si>
  <si>
    <t>New or Enlarging T2 Weighted MRI Lesions (12 months)</t>
  </si>
  <si>
    <t>New or Enlarging T2 Weighted MRI Lesions (24 months)</t>
  </si>
  <si>
    <t>New or Enlarging T2 Weighted MRI Lesions (36 months)</t>
  </si>
  <si>
    <t>Desirable Effects</t>
  </si>
  <si>
    <t>Undesirable Effects</t>
  </si>
  <si>
    <t>Summary Interpretation</t>
  </si>
  <si>
    <t>Number of Outcomes</t>
  </si>
  <si>
    <t># Outcomes</t>
  </si>
  <si>
    <t>T1 (Trivial/Small)</t>
  </si>
  <si>
    <t>T2 (Small/Moderate)</t>
  </si>
  <si>
    <t>T3 (Moderate/Large)</t>
  </si>
  <si>
    <t>Glatiramer acetate</t>
  </si>
  <si>
    <t>Certainty</t>
  </si>
  <si>
    <t>⊕⊕⊕O</t>
  </si>
  <si>
    <t>⊕OOO</t>
  </si>
  <si>
    <t>⊕⊕OO</t>
  </si>
  <si>
    <t>Interpretation</t>
  </si>
  <si>
    <t>SumValue</t>
  </si>
  <si>
    <t>Immunoglobulins</t>
  </si>
  <si>
    <t>Interferon beta 1b</t>
  </si>
  <si>
    <t>Interferon beta 1a</t>
  </si>
  <si>
    <t>⊕⊕⊕⊕</t>
  </si>
  <si>
    <t>Overall downgraded only by 2 levels for imprecision</t>
  </si>
  <si>
    <t>Methotrexate</t>
  </si>
  <si>
    <t>Natalizumab</t>
  </si>
  <si>
    <t>Siponimod</t>
  </si>
  <si>
    <t>Rituximab</t>
  </si>
  <si>
    <t>Azathioprine</t>
  </si>
  <si>
    <t>Ocrelizumab</t>
  </si>
  <si>
    <t>Fingolimod</t>
  </si>
  <si>
    <t>Laquinimod</t>
  </si>
  <si>
    <t>Summary of quantified desirable and undesirable effects – progressive forms of MS</t>
  </si>
  <si>
    <t>Rank</t>
  </si>
  <si>
    <t>Net Balance</t>
  </si>
  <si>
    <t xml:space="preserve"> </t>
  </si>
  <si>
    <t>Note: Use with caution, noting variability of quantified outcomes for different DMTs</t>
  </si>
  <si>
    <t>Quality of Life Impairment - Total QoL non-MS-related EQ-5D VAS (NEW)</t>
  </si>
  <si>
    <t>Quality of Life Impairment - Total QoL non-MS-related EQ-5D INDEX (NEW)</t>
  </si>
  <si>
    <t>Quality of Life Impairment - MS-related mental</t>
  </si>
  <si>
    <t>Quality of Life Impairment - MS-related physical</t>
  </si>
  <si>
    <t>Number of Outcomes Included</t>
  </si>
  <si>
    <t>Only downgraded by 1 level imprecision overall because column P New/Enlg not included overall</t>
  </si>
  <si>
    <t>Daclizumab</t>
  </si>
  <si>
    <t>Pegylated Interferon</t>
  </si>
  <si>
    <t>Dimethylfumarate</t>
  </si>
  <si>
    <t>Alemtuzumab</t>
  </si>
  <si>
    <t>Only downgraded by 1 level imprecision</t>
  </si>
  <si>
    <t>Cladribine</t>
  </si>
  <si>
    <t>Ofatumumab</t>
  </si>
  <si>
    <t>Ozanimod</t>
  </si>
  <si>
    <t>Ponesimod</t>
  </si>
  <si>
    <t>Teriflunomide</t>
  </si>
  <si>
    <t>Interferon beta 1a, beta 1 b</t>
  </si>
  <si>
    <t>Mitoxantrone</t>
  </si>
  <si>
    <t>Summary of quantified desirable and undesirable effects – relapsing forms of MS</t>
  </si>
  <si>
    <t>Note: Use with caution, noting variability of quantified outcomes for different DMTs, 
e.g. relapse reduction effect for ocrelizumab, ofatumumab and ozanimod not included</t>
  </si>
  <si>
    <t>Colour Scheme</t>
  </si>
  <si>
    <t>Desirable Effect</t>
  </si>
  <si>
    <t>Undesirable Effect</t>
  </si>
  <si>
    <t>Outcome ommitted due to an indirect and imprecise estimate from NMA</t>
  </si>
  <si>
    <t>Outcome ommitted due to overlap with another outcome to avoid double counting in overall estimate</t>
  </si>
  <si>
    <t>Certainty rating modified from panel discussion (e.g. overall certainty rated down by less levels for imprecision)</t>
  </si>
  <si>
    <t>Larger number of outcomes included</t>
  </si>
  <si>
    <t>SMD transposed using utility value to approx absolute effect</t>
  </si>
  <si>
    <t>Sum</t>
  </si>
  <si>
    <t>Drug 1</t>
  </si>
  <si>
    <t>Drug 2</t>
  </si>
  <si>
    <t>Drug 3</t>
  </si>
  <si>
    <t>Drug 4</t>
  </si>
  <si>
    <t>Drug 5</t>
  </si>
  <si>
    <t>Drug 6</t>
  </si>
  <si>
    <t>Drug 7</t>
  </si>
  <si>
    <t>Drug 8</t>
  </si>
  <si>
    <t>Drug 9</t>
  </si>
  <si>
    <t>Drug 10</t>
  </si>
  <si>
    <t>Drug 11</t>
  </si>
  <si>
    <t>Drug 12</t>
  </si>
  <si>
    <t>Drug 13</t>
  </si>
  <si>
    <t>Drug 14</t>
  </si>
  <si>
    <t>Drug 15</t>
  </si>
  <si>
    <t>Drug 16</t>
  </si>
  <si>
    <t>Drug 17</t>
  </si>
  <si>
    <t>Drug 18</t>
  </si>
  <si>
    <t>Drug 19</t>
  </si>
  <si>
    <t>Drug 20</t>
  </si>
  <si>
    <t>Drug 21</t>
  </si>
  <si>
    <t>Drug 22</t>
  </si>
  <si>
    <t>Drug 23</t>
  </si>
  <si>
    <t>Drug 24</t>
  </si>
  <si>
    <t>Drug 25</t>
  </si>
  <si>
    <t>Drug 26</t>
  </si>
  <si>
    <t>Drug 27</t>
  </si>
  <si>
    <t>Drug 28</t>
  </si>
  <si>
    <t>Drug 29</t>
  </si>
  <si>
    <t>Drug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</si>
</sst>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€_-;\-* #,##0.00\ _€_-;_-* \-??\ _€_-;_-@_-"/>
  </numFmts>
  <fonts count="14" x14ac:knownFonts="1"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12"/>
      <color rgb="FFFF0000"/>
      <name val="Calibri"/>
      <family val="2"/>
      <charset val="1"/>
    </font>
    <font>
      <sz val="9"/>
      <color rgb="FF000000"/>
      <name val="Tahoma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70AD47"/>
        <bgColor rgb="FF808080"/>
      </patternFill>
    </fill>
    <fill>
      <patternFill patternType="solid">
        <fgColor rgb="FFDEEBF7"/>
        <bgColor rgb="FFE2F0D9"/>
      </patternFill>
    </fill>
    <fill>
      <patternFill patternType="solid">
        <fgColor rgb="FF9DC3E6"/>
        <bgColor rgb="FFBDD7EE"/>
      </patternFill>
    </fill>
    <fill>
      <patternFill patternType="solid">
        <fgColor rgb="FFBDD7EE"/>
        <bgColor rgb="FFD0CECE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FF8080"/>
      </patternFill>
    </fill>
    <fill>
      <patternFill patternType="solid">
        <fgColor rgb="FFA5A5A5"/>
        <bgColor rgb="FFA6A6A6"/>
      </patternFill>
    </fill>
    <fill>
      <patternFill patternType="solid">
        <fgColor rgb="FFA6A6A6"/>
        <bgColor rgb="FFA5A5A5"/>
      </patternFill>
    </fill>
    <fill>
      <patternFill patternType="solid">
        <fgColor rgb="FF44546A"/>
        <bgColor rgb="FF333399"/>
      </patternFill>
    </fill>
    <fill>
      <patternFill patternType="solid">
        <fgColor rgb="FF7030A0"/>
        <bgColor rgb="FF993366"/>
      </patternFill>
    </fill>
    <fill>
      <patternFill patternType="solid">
        <fgColor rgb="FFFFFFFF"/>
        <bgColor rgb="FFE2F0D9"/>
      </patternFill>
    </fill>
    <fill>
      <patternFill patternType="solid">
        <fgColor rgb="FFC5E0B4"/>
        <bgColor rgb="FFD0CECE"/>
      </patternFill>
    </fill>
    <fill>
      <patternFill patternType="solid">
        <fgColor rgb="FF00B050"/>
        <bgColor rgb="FF008080"/>
      </patternFill>
    </fill>
    <fill>
      <patternFill patternType="solid">
        <fgColor rgb="FFD0CECE"/>
        <bgColor rgb="FFBDD7EE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3" fillId="0" borderId="0" applyBorder="0" applyProtection="0"/>
    <xf numFmtId="0" fontId="4" fillId="0" borderId="0" applyBorder="0" applyProtection="0"/>
  </cellStyleXfs>
  <cellXfs count="102">
    <xf numFmtId="0" fontId="0" fillId="0" borderId="0" xfId="0"/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0" fillId="0" borderId="0" xfId="0" applyAlignment="1" applyProtection="1"/>
    <xf numFmtId="0" fontId="0" fillId="2" borderId="0" xfId="0" applyFill="1" applyAlignment="1" applyProtection="1"/>
    <xf numFmtId="0" fontId="1" fillId="3" borderId="0" xfId="0" applyFont="1" applyFill="1" applyAlignment="1" applyProtection="1">
      <alignment vertical="top"/>
    </xf>
    <xf numFmtId="0" fontId="1" fillId="3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vertical="top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4" borderId="0" xfId="0" applyFont="1" applyFill="1" applyBorder="1" applyAlignment="1" applyProtection="1">
      <alignment vertical="top" wrapText="1"/>
    </xf>
    <xf numFmtId="0" fontId="1" fillId="4" borderId="0" xfId="0" applyFont="1" applyFill="1" applyAlignment="1" applyProtection="1">
      <alignment vertical="top" wrapText="1"/>
    </xf>
    <xf numFmtId="0" fontId="2" fillId="5" borderId="0" xfId="0" applyFont="1" applyFill="1" applyAlignment="1" applyProtection="1">
      <alignment horizontal="center"/>
    </xf>
    <xf numFmtId="0" fontId="0" fillId="5" borderId="0" xfId="0" applyFill="1" applyAlignment="1" applyProtection="1"/>
    <xf numFmtId="0" fontId="1" fillId="2" borderId="0" xfId="0" applyFont="1" applyFill="1" applyAlignment="1" applyProtection="1"/>
    <xf numFmtId="164" fontId="0" fillId="5" borderId="0" xfId="0" applyNumberFormat="1" applyFill="1" applyAlignment="1" applyProtection="1"/>
    <xf numFmtId="1" fontId="0" fillId="5" borderId="0" xfId="0" applyNumberFormat="1" applyFill="1" applyAlignment="1" applyProtection="1"/>
    <xf numFmtId="0" fontId="1" fillId="5" borderId="1" xfId="0" applyFont="1" applyFill="1" applyBorder="1" applyAlignment="1" applyProtection="1"/>
    <xf numFmtId="1" fontId="0" fillId="2" borderId="0" xfId="0" applyNumberFormat="1" applyFill="1" applyAlignment="1" applyProtection="1"/>
    <xf numFmtId="1" fontId="0" fillId="5" borderId="0" xfId="0" applyNumberFormat="1" applyFill="1" applyBorder="1" applyAlignment="1" applyProtection="1"/>
    <xf numFmtId="0" fontId="0" fillId="0" borderId="0" xfId="0" applyFont="1" applyAlignment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/>
    <xf numFmtId="1" fontId="3" fillId="2" borderId="0" xfId="0" applyNumberFormat="1" applyFont="1" applyFill="1" applyAlignment="1" applyProtection="1"/>
    <xf numFmtId="164" fontId="3" fillId="0" borderId="0" xfId="0" applyNumberFormat="1" applyFont="1" applyAlignment="1" applyProtection="1"/>
    <xf numFmtId="1" fontId="3" fillId="0" borderId="0" xfId="0" applyNumberFormat="1" applyFont="1" applyAlignment="1" applyProtection="1"/>
    <xf numFmtId="0" fontId="3" fillId="0" borderId="1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2" fontId="3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0" fillId="6" borderId="0" xfId="0" applyFill="1" applyAlignment="1" applyProtection="1"/>
    <xf numFmtId="0" fontId="4" fillId="0" borderId="0" xfId="2" applyFont="1" applyBorder="1" applyAlignment="1" applyProtection="1"/>
    <xf numFmtId="0" fontId="3" fillId="7" borderId="0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wrapText="1"/>
    </xf>
    <xf numFmtId="0" fontId="2" fillId="8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2" fontId="0" fillId="0" borderId="0" xfId="0" applyNumberFormat="1" applyAlignment="1" applyProtection="1"/>
    <xf numFmtId="164" fontId="0" fillId="0" borderId="0" xfId="0" applyNumberFormat="1" applyAlignment="1" applyProtection="1"/>
    <xf numFmtId="0" fontId="0" fillId="9" borderId="0" xfId="0" applyFont="1" applyFill="1" applyAlignment="1" applyProtection="1"/>
    <xf numFmtId="2" fontId="0" fillId="9" borderId="0" xfId="0" applyNumberFormat="1" applyFill="1" applyAlignment="1" applyProtection="1">
      <protection locked="0"/>
    </xf>
    <xf numFmtId="2" fontId="0" fillId="7" borderId="0" xfId="0" applyNumberFormat="1" applyFill="1" applyAlignment="1" applyProtection="1">
      <protection locked="0"/>
    </xf>
    <xf numFmtId="2" fontId="0" fillId="10" borderId="0" xfId="0" applyNumberFormat="1" applyFill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Alignment="1" applyProtection="1"/>
    <xf numFmtId="0" fontId="0" fillId="7" borderId="0" xfId="0" applyFill="1" applyAlignment="1" applyProtection="1"/>
    <xf numFmtId="0" fontId="0" fillId="9" borderId="0" xfId="0" applyFill="1" applyAlignment="1" applyProtection="1">
      <protection locked="0"/>
    </xf>
    <xf numFmtId="0" fontId="0" fillId="7" borderId="0" xfId="0" applyFill="1" applyAlignment="1" applyProtection="1">
      <protection locked="0"/>
    </xf>
    <xf numFmtId="0" fontId="0" fillId="10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10" borderId="0" xfId="0" applyFont="1" applyFill="1" applyAlignment="1" applyProtection="1"/>
    <xf numFmtId="0" fontId="0" fillId="11" borderId="0" xfId="0" applyFill="1" applyAlignment="1" applyProtection="1">
      <protection locked="0"/>
    </xf>
    <xf numFmtId="0" fontId="0" fillId="12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10" borderId="0" xfId="0" applyFont="1" applyFill="1" applyAlignment="1" applyProtection="1">
      <protection locked="0"/>
    </xf>
    <xf numFmtId="0" fontId="0" fillId="0" borderId="0" xfId="0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0" fontId="8" fillId="13" borderId="0" xfId="0" applyFont="1" applyFill="1" applyBorder="1" applyAlignment="1" applyProtection="1">
      <alignment horizontal="left"/>
    </xf>
    <xf numFmtId="0" fontId="7" fillId="0" borderId="0" xfId="0" applyFont="1"/>
    <xf numFmtId="0" fontId="2" fillId="0" borderId="2" xfId="0" applyFont="1" applyBorder="1" applyAlignment="1" applyProtection="1">
      <alignment horizontal="left"/>
    </xf>
    <xf numFmtId="0" fontId="2" fillId="13" borderId="2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7" borderId="2" xfId="0" applyFill="1" applyBorder="1" applyAlignment="1" applyProtection="1">
      <alignment horizontal="left"/>
      <protection locked="0"/>
    </xf>
    <xf numFmtId="0" fontId="0" fillId="13" borderId="2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164" fontId="9" fillId="0" borderId="2" xfId="0" applyNumberFormat="1" applyFont="1" applyBorder="1" applyAlignment="1" applyProtection="1">
      <alignment horizontal="left"/>
    </xf>
    <xf numFmtId="0" fontId="0" fillId="7" borderId="2" xfId="0" applyFill="1" applyBorder="1" applyAlignment="1" applyProtection="1">
      <alignment horizontal="left"/>
    </xf>
    <xf numFmtId="0" fontId="0" fillId="14" borderId="2" xfId="0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13" borderId="2" xfId="0" applyFill="1" applyBorder="1" applyAlignment="1" applyProtection="1">
      <alignment horizontal="left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 applyAlignment="1" applyProtection="1"/>
    <xf numFmtId="0" fontId="11" fillId="0" borderId="0" xfId="0" applyFont="1"/>
    <xf numFmtId="0" fontId="12" fillId="0" borderId="0" xfId="0" applyFont="1" applyAlignment="1" applyProtection="1">
      <alignment wrapText="1"/>
    </xf>
    <xf numFmtId="2" fontId="0" fillId="6" borderId="0" xfId="0" applyNumberFormat="1" applyFill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10" borderId="0" xfId="0" applyFill="1" applyAlignment="1" applyProtection="1">
      <protection locked="0"/>
    </xf>
    <xf numFmtId="0" fontId="9" fillId="11" borderId="0" xfId="0" applyFont="1" applyFill="1" applyAlignment="1" applyProtection="1">
      <protection locked="0"/>
    </xf>
    <xf numFmtId="0" fontId="9" fillId="0" borderId="0" xfId="0" applyFont="1" applyAlignment="1" applyProtection="1">
      <protection locked="0"/>
    </xf>
    <xf numFmtId="2" fontId="0" fillId="11" borderId="0" xfId="0" applyNumberFormat="1" applyFill="1" applyAlignment="1" applyProtection="1">
      <protection locked="0"/>
    </xf>
    <xf numFmtId="2" fontId="0" fillId="8" borderId="0" xfId="0" applyNumberFormat="1" applyFill="1" applyAlignment="1" applyProtection="1">
      <protection locked="0"/>
    </xf>
    <xf numFmtId="165" fontId="0" fillId="8" borderId="0" xfId="1" applyFont="1" applyFill="1" applyBorder="1" applyAlignment="1" applyProtection="1">
      <protection locked="0"/>
    </xf>
    <xf numFmtId="0" fontId="8" fillId="13" borderId="0" xfId="0" applyFont="1" applyFill="1" applyBorder="1" applyAlignment="1" applyProtection="1"/>
    <xf numFmtId="0" fontId="2" fillId="13" borderId="2" xfId="0" applyFont="1" applyFill="1" applyBorder="1" applyAlignment="1" applyProtection="1"/>
    <xf numFmtId="0" fontId="2" fillId="2" borderId="2" xfId="0" applyFont="1" applyFill="1" applyBorder="1" applyAlignment="1" applyProtection="1"/>
    <xf numFmtId="164" fontId="2" fillId="13" borderId="2" xfId="0" applyNumberFormat="1" applyFont="1" applyFill="1" applyBorder="1" applyAlignment="1" applyProtection="1"/>
    <xf numFmtId="0" fontId="2" fillId="13" borderId="0" xfId="0" applyFont="1" applyFill="1" applyBorder="1" applyAlignment="1" applyProtection="1"/>
    <xf numFmtId="0" fontId="9" fillId="0" borderId="2" xfId="0" applyFont="1" applyBorder="1" applyAlignment="1" applyProtection="1">
      <alignment horizontal="left"/>
    </xf>
    <xf numFmtId="0" fontId="9" fillId="7" borderId="2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8" borderId="0" xfId="0" applyFill="1" applyAlignment="1" applyProtection="1"/>
    <xf numFmtId="0" fontId="0" fillId="7" borderId="0" xfId="0" applyFill="1" applyAlignment="1" applyProtection="1"/>
    <xf numFmtId="0" fontId="0" fillId="12" borderId="0" xfId="0" applyFill="1" applyAlignment="1" applyProtection="1"/>
    <xf numFmtId="0" fontId="0" fillId="15" borderId="0" xfId="0" applyFill="1" applyAlignment="1" applyProtection="1"/>
    <xf numFmtId="0" fontId="0" fillId="11" borderId="0" xfId="0" applyFill="1" applyAlignment="1" applyProtection="1"/>
    <xf numFmtId="0" fontId="0" fillId="16" borderId="0" xfId="0" applyFont="1" applyFill="1" applyAlignment="1" applyProtection="1"/>
    <xf numFmtId="0" fontId="2" fillId="0" borderId="2" xfId="0" applyFont="1" applyFill="1" applyBorder="1" applyAlignment="1" applyProtection="1"/>
  </cellXfs>
  <cellStyles count="3">
    <cellStyle name="Comma" xfId="1" builtinId="3"/>
    <cellStyle name="Hyperlink" xfId="2" builtinId="8"/>
    <cellStyle name="Normal" xfId="0" builtinId="0"/>
  </cellStyles>
  <dxfs count="3248"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  <dxf>
      <fill>
        <patternFill>
          <bgColor rgb="FFED7D31"/>
        </patternFill>
      </fill>
    </dxf>
    <dxf>
      <fill>
        <patternFill>
          <bgColor rgb="FFF4B183"/>
        </patternFill>
      </fill>
    </dxf>
    <dxf>
      <fill>
        <patternFill>
          <bgColor rgb="FFF8CBAD"/>
        </patternFill>
      </fill>
    </dxf>
    <dxf>
      <fill>
        <patternFill>
          <bgColor rgb="FFFBE5D6"/>
        </patternFill>
      </fill>
    </dxf>
    <dxf>
      <fill>
        <patternFill>
          <bgColor rgb="FF70AD47"/>
        </patternFill>
      </fill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E2F0D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A6A6A6"/>
      <rgbColor rgb="FF7030A0"/>
      <rgbColor rgb="FFFBE5D6"/>
      <rgbColor rgb="FFDEEBF7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A9D18E"/>
      <rgbColor rgb="FF9DC3E6"/>
      <rgbColor rgb="FFF4B183"/>
      <rgbColor rgb="FFCC99FF"/>
      <rgbColor rgb="FFF8CBAD"/>
      <rgbColor rgb="FF3366FF"/>
      <rgbColor rgb="FF33CCCC"/>
      <rgbColor rgb="FF70AD47"/>
      <rgbColor rgb="FFFFCC00"/>
      <rgbColor rgb="FFFF9900"/>
      <rgbColor rgb="FFED7D31"/>
      <rgbColor rgb="FF44546A"/>
      <rgbColor rgb="FFA5A5A5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altheconomics.tuftsmedicalcenter.org/cear2n/search/weight0.aspx:%20Hornberger,%20John,%20Michalopoulos,%20Steven;%20Dai,%20Minghan;%20Andrade,%20Paula;%20Dilla,%20Tatiana;%20Happich,%20Michael;%20Cost-Effectiveness%20of%20Florbetapir-PET%20in%20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zoomScale="150" zoomScaleNormal="150" workbookViewId="0">
      <pane xSplit="1" ySplit="2" topLeftCell="P21" activePane="bottomRight" state="frozen"/>
      <selection pane="topRight" activeCell="P1" sqref="P1"/>
      <selection pane="bottomLeft" activeCell="A21" sqref="A21"/>
      <selection pane="bottomRight" activeCell="W25" sqref="W25"/>
    </sheetView>
  </sheetViews>
  <sheetFormatPr defaultColWidth="11.09765625" defaultRowHeight="15.6" outlineLevelCol="1" x14ac:dyDescent="0.3"/>
  <cols>
    <col min="1" max="1" width="37" style="4" customWidth="1"/>
    <col min="2" max="7" width="12.09765625" style="4" customWidth="1"/>
    <col min="8" max="8" width="6.59765625" style="4" customWidth="1"/>
    <col min="9" max="9" width="8" style="4" customWidth="1" outlineLevel="1"/>
    <col min="10" max="10" width="9.09765625" style="4" customWidth="1" outlineLevel="1"/>
    <col min="11" max="11" width="10.59765625" style="5" customWidth="1"/>
    <col min="12" max="12" width="9" style="4" customWidth="1" outlineLevel="1"/>
    <col min="13" max="13" width="11" style="4" customWidth="1" outlineLevel="1"/>
    <col min="14" max="14" width="10" style="4" customWidth="1" outlineLevel="1"/>
    <col min="15" max="15" width="11" style="4" customWidth="1" outlineLevel="1"/>
    <col min="16" max="16" width="10.09765625" style="4" customWidth="1" outlineLevel="1"/>
    <col min="17" max="17" width="10.5" style="5" customWidth="1"/>
    <col min="18" max="18" width="8.09765625" style="4" customWidth="1" outlineLevel="1"/>
    <col min="19" max="19" width="11" style="4" customWidth="1" outlineLevel="1"/>
    <col min="20" max="20" width="10" style="4" customWidth="1" outlineLevel="1"/>
    <col min="21" max="21" width="11" style="4" customWidth="1" outlineLevel="1"/>
    <col min="22" max="22" width="10.59765625" style="4" customWidth="1" outlineLevel="1"/>
    <col min="23" max="23" width="10.59765625" style="5" customWidth="1"/>
    <col min="24" max="24" width="7.09765625" style="4" customWidth="1" outlineLevel="1"/>
    <col min="25" max="25" width="11" style="4" customWidth="1" outlineLevel="1"/>
    <col min="26" max="26" width="10" style="4" customWidth="1" outlineLevel="1"/>
    <col min="27" max="27" width="11" style="4" customWidth="1" outlineLevel="1"/>
    <col min="28" max="28" width="12.5" style="4" customWidth="1"/>
    <col min="29" max="29" width="14" style="4" customWidth="1"/>
    <col min="30" max="30" width="13.59765625" style="4" customWidth="1"/>
  </cols>
  <sheetData>
    <row r="1" spans="1:30" ht="48.7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9" t="s">
        <v>15</v>
      </c>
      <c r="Q1" s="8" t="s">
        <v>16</v>
      </c>
      <c r="R1" s="7" t="s">
        <v>11</v>
      </c>
      <c r="S1" s="7" t="s">
        <v>12</v>
      </c>
      <c r="T1" s="7" t="s">
        <v>13</v>
      </c>
      <c r="U1" s="7" t="s">
        <v>14</v>
      </c>
      <c r="V1" s="9" t="s">
        <v>17</v>
      </c>
      <c r="W1" s="8" t="s">
        <v>18</v>
      </c>
      <c r="X1" s="7" t="s">
        <v>11</v>
      </c>
      <c r="Y1" s="7" t="s">
        <v>12</v>
      </c>
      <c r="Z1" s="7" t="s">
        <v>13</v>
      </c>
      <c r="AA1" s="7" t="s">
        <v>14</v>
      </c>
      <c r="AB1" s="10" t="s">
        <v>19</v>
      </c>
      <c r="AC1" s="11" t="s">
        <v>20</v>
      </c>
      <c r="AD1" s="11" t="s">
        <v>21</v>
      </c>
    </row>
    <row r="2" spans="1:30" x14ac:dyDescent="0.3">
      <c r="A2" s="12" t="s">
        <v>22</v>
      </c>
      <c r="B2" s="12"/>
      <c r="C2" s="12"/>
      <c r="D2" s="12"/>
      <c r="E2" s="12"/>
      <c r="F2" s="12"/>
      <c r="G2" s="12"/>
      <c r="H2" s="13"/>
      <c r="I2" s="13"/>
      <c r="J2" s="13"/>
      <c r="K2" s="14"/>
      <c r="L2" s="15"/>
      <c r="M2" s="16"/>
      <c r="N2" s="15"/>
      <c r="O2" s="16"/>
      <c r="P2" s="17"/>
      <c r="Q2" s="14"/>
      <c r="R2" s="15"/>
      <c r="S2" s="16"/>
      <c r="T2" s="15"/>
      <c r="U2" s="16"/>
      <c r="V2" s="17"/>
      <c r="W2" s="18"/>
      <c r="X2" s="15"/>
      <c r="Y2" s="16"/>
      <c r="Z2" s="15"/>
      <c r="AA2" s="16"/>
      <c r="AB2" s="19"/>
      <c r="AC2" s="16"/>
      <c r="AD2" s="16"/>
    </row>
    <row r="3" spans="1:30" hidden="1" x14ac:dyDescent="0.3">
      <c r="A3" s="4" t="s">
        <v>23</v>
      </c>
      <c r="H3" s="20">
        <v>0</v>
      </c>
      <c r="I3" s="21">
        <f t="shared" ref="I3:I17" si="0">1-H3</f>
        <v>1</v>
      </c>
      <c r="J3" s="22">
        <v>1.5599999999999999E-2</v>
      </c>
      <c r="K3" s="23">
        <f t="shared" ref="K3:K17" si="1">(J3/I3)*1000</f>
        <v>15.6</v>
      </c>
      <c r="L3" s="24">
        <v>8.8999999999999999E-3</v>
      </c>
      <c r="M3" s="25">
        <f t="shared" ref="M3:M17" si="2">(L3/I3)*1000</f>
        <v>8.9</v>
      </c>
      <c r="N3" s="22">
        <v>2.23E-2</v>
      </c>
      <c r="O3" s="25">
        <f t="shared" ref="O3:O17" si="3">(N3/I3)*1000</f>
        <v>22.3</v>
      </c>
      <c r="P3" s="26">
        <v>3.0700000000000002E-2</v>
      </c>
      <c r="Q3" s="23">
        <f t="shared" ref="Q3:Q17" si="4">(P3/I3)*1000</f>
        <v>30.700000000000003</v>
      </c>
      <c r="R3" s="24">
        <v>2.2100000000000002E-2</v>
      </c>
      <c r="S3" s="25">
        <f t="shared" ref="S3:S17" si="5">(R3/I3)*1000</f>
        <v>22.1</v>
      </c>
      <c r="T3" s="24">
        <v>3.9300000000000002E-2</v>
      </c>
      <c r="U3" s="25">
        <f t="shared" ref="U3:U17" si="6">(T3/I3)*1000</f>
        <v>39.300000000000004</v>
      </c>
      <c r="V3" s="26">
        <v>5.9499999999999997E-2</v>
      </c>
      <c r="W3" s="23">
        <f t="shared" ref="W3:W17" si="7">(V3/I3)*1000</f>
        <v>59.5</v>
      </c>
      <c r="X3" s="24">
        <v>4.6300000000000001E-2</v>
      </c>
      <c r="Y3" s="25">
        <f t="shared" ref="Y3:Y17" si="8">(X3/I3)*1000</f>
        <v>46.300000000000004</v>
      </c>
      <c r="Z3" s="22">
        <v>7.2700000000000001E-2</v>
      </c>
      <c r="AA3" s="25">
        <f t="shared" ref="AA3:AA17" si="9">(Z3/I3)*1000</f>
        <v>72.7</v>
      </c>
      <c r="AB3" s="27" t="str">
        <f t="shared" ref="AB3:AB17" si="10">ROUND(K3,0)&amp;" (" &amp;ROUND(M3,0) &amp;" to "&amp;ROUND(O3,0)&amp;")"</f>
        <v>16 (9 to 22)</v>
      </c>
      <c r="AC3" s="27" t="str">
        <f t="shared" ref="AC3:AC17" si="11">ROUND(Q3,0)&amp;" (" &amp;ROUND(S3,0) &amp;" to "&amp;ROUND(U3,0)&amp;")"</f>
        <v>31 (22 to 39)</v>
      </c>
      <c r="AD3" s="27" t="str">
        <f t="shared" ref="AD3:AD17" si="12">ROUND(W3,0)&amp;" (" &amp;ROUND(Y3,0) &amp;" to "&amp;ROUND(AA3,0)&amp;")"</f>
        <v>60 (46 to 73)</v>
      </c>
    </row>
    <row r="4" spans="1:30" hidden="1" x14ac:dyDescent="0.3">
      <c r="A4" s="4" t="s">
        <v>24</v>
      </c>
      <c r="H4" s="21">
        <v>0.25</v>
      </c>
      <c r="I4" s="21">
        <f t="shared" si="0"/>
        <v>0.75</v>
      </c>
      <c r="J4" s="22">
        <v>1.5599999999999999E-2</v>
      </c>
      <c r="K4" s="23">
        <f t="shared" si="1"/>
        <v>20.8</v>
      </c>
      <c r="L4" s="24">
        <v>8.8999999999999999E-3</v>
      </c>
      <c r="M4" s="25">
        <f t="shared" si="2"/>
        <v>11.866666666666665</v>
      </c>
      <c r="N4" s="22">
        <v>2.23E-2</v>
      </c>
      <c r="O4" s="25">
        <f t="shared" si="3"/>
        <v>29.733333333333334</v>
      </c>
      <c r="P4" s="26">
        <v>3.0700000000000002E-2</v>
      </c>
      <c r="Q4" s="23">
        <f t="shared" si="4"/>
        <v>40.933333333333337</v>
      </c>
      <c r="R4" s="24">
        <v>2.2100000000000002E-2</v>
      </c>
      <c r="S4" s="25">
        <f t="shared" si="5"/>
        <v>29.466666666666669</v>
      </c>
      <c r="T4" s="24">
        <v>3.9300000000000002E-2</v>
      </c>
      <c r="U4" s="25">
        <f t="shared" si="6"/>
        <v>52.400000000000006</v>
      </c>
      <c r="V4" s="26">
        <v>5.9499999999999997E-2</v>
      </c>
      <c r="W4" s="23">
        <f t="shared" si="7"/>
        <v>79.333333333333329</v>
      </c>
      <c r="X4" s="24">
        <v>4.6300000000000001E-2</v>
      </c>
      <c r="Y4" s="25">
        <f t="shared" si="8"/>
        <v>61.733333333333334</v>
      </c>
      <c r="Z4" s="22">
        <v>7.2700000000000001E-2</v>
      </c>
      <c r="AA4" s="25">
        <f t="shared" si="9"/>
        <v>96.933333333333323</v>
      </c>
      <c r="AB4" s="27" t="str">
        <f t="shared" si="10"/>
        <v>21 (12 to 30)</v>
      </c>
      <c r="AC4" s="27" t="str">
        <f t="shared" si="11"/>
        <v>41 (29 to 52)</v>
      </c>
      <c r="AD4" s="27" t="str">
        <f t="shared" si="12"/>
        <v>79 (62 to 97)</v>
      </c>
    </row>
    <row r="5" spans="1:30" hidden="1" x14ac:dyDescent="0.3">
      <c r="A5" s="4" t="s">
        <v>25</v>
      </c>
      <c r="H5" s="21">
        <v>0.42</v>
      </c>
      <c r="I5" s="21">
        <f t="shared" si="0"/>
        <v>0.58000000000000007</v>
      </c>
      <c r="J5" s="22">
        <v>1.5599999999999999E-2</v>
      </c>
      <c r="K5" s="23">
        <f t="shared" si="1"/>
        <v>26.896551724137929</v>
      </c>
      <c r="L5" s="24">
        <v>8.8999999999999999E-3</v>
      </c>
      <c r="M5" s="25">
        <f t="shared" si="2"/>
        <v>15.344827586206893</v>
      </c>
      <c r="N5" s="22">
        <v>2.23E-2</v>
      </c>
      <c r="O5" s="25">
        <f t="shared" si="3"/>
        <v>38.448275862068961</v>
      </c>
      <c r="P5" s="26">
        <v>3.0700000000000002E-2</v>
      </c>
      <c r="Q5" s="23">
        <f t="shared" si="4"/>
        <v>52.931034482758619</v>
      </c>
      <c r="R5" s="24">
        <v>2.2100000000000002E-2</v>
      </c>
      <c r="S5" s="25">
        <f t="shared" si="5"/>
        <v>38.103448275862064</v>
      </c>
      <c r="T5" s="24">
        <v>3.9300000000000002E-2</v>
      </c>
      <c r="U5" s="25">
        <f t="shared" si="6"/>
        <v>67.758620689655174</v>
      </c>
      <c r="V5" s="26">
        <v>5.9499999999999997E-2</v>
      </c>
      <c r="W5" s="23">
        <f t="shared" si="7"/>
        <v>102.5862068965517</v>
      </c>
      <c r="X5" s="24">
        <v>4.6300000000000001E-2</v>
      </c>
      <c r="Y5" s="25">
        <f t="shared" si="8"/>
        <v>79.827586206896541</v>
      </c>
      <c r="Z5" s="22">
        <v>7.2700000000000001E-2</v>
      </c>
      <c r="AA5" s="25">
        <f t="shared" si="9"/>
        <v>125.34482758620688</v>
      </c>
      <c r="AB5" s="27" t="str">
        <f t="shared" si="10"/>
        <v>27 (15 to 38)</v>
      </c>
      <c r="AC5" s="27" t="str">
        <f t="shared" si="11"/>
        <v>53 (38 to 68)</v>
      </c>
      <c r="AD5" s="27" t="str">
        <f t="shared" si="12"/>
        <v>103 (80 to 125)</v>
      </c>
    </row>
    <row r="6" spans="1:30" hidden="1" x14ac:dyDescent="0.3">
      <c r="A6" s="4" t="s">
        <v>26</v>
      </c>
      <c r="H6" s="21">
        <v>0.43</v>
      </c>
      <c r="I6" s="21">
        <f t="shared" si="0"/>
        <v>0.57000000000000006</v>
      </c>
      <c r="J6" s="22">
        <v>1.5599999999999999E-2</v>
      </c>
      <c r="K6" s="23">
        <f t="shared" si="1"/>
        <v>27.368421052631572</v>
      </c>
      <c r="L6" s="24">
        <v>8.8999999999999999E-3</v>
      </c>
      <c r="M6" s="25">
        <f t="shared" si="2"/>
        <v>15.614035087719298</v>
      </c>
      <c r="N6" s="22">
        <v>2.23E-2</v>
      </c>
      <c r="O6" s="25">
        <f t="shared" si="3"/>
        <v>39.122807017543856</v>
      </c>
      <c r="P6" s="26">
        <v>3.0700000000000002E-2</v>
      </c>
      <c r="Q6" s="23">
        <f t="shared" si="4"/>
        <v>53.859649122807014</v>
      </c>
      <c r="R6" s="24">
        <v>2.2100000000000002E-2</v>
      </c>
      <c r="S6" s="25">
        <f t="shared" si="5"/>
        <v>38.771929824561404</v>
      </c>
      <c r="T6" s="24">
        <v>3.9300000000000002E-2</v>
      </c>
      <c r="U6" s="25">
        <f t="shared" si="6"/>
        <v>68.94736842105263</v>
      </c>
      <c r="V6" s="26">
        <v>5.9499999999999997E-2</v>
      </c>
      <c r="W6" s="23">
        <f t="shared" si="7"/>
        <v>104.38596491228068</v>
      </c>
      <c r="X6" s="24">
        <v>4.6300000000000001E-2</v>
      </c>
      <c r="Y6" s="25">
        <f t="shared" si="8"/>
        <v>81.228070175438589</v>
      </c>
      <c r="Z6" s="22">
        <v>7.2700000000000001E-2</v>
      </c>
      <c r="AA6" s="25">
        <f t="shared" si="9"/>
        <v>127.54385964912279</v>
      </c>
      <c r="AB6" s="27" t="str">
        <f t="shared" si="10"/>
        <v>27 (16 to 39)</v>
      </c>
      <c r="AC6" s="27" t="str">
        <f t="shared" si="11"/>
        <v>54 (39 to 69)</v>
      </c>
      <c r="AD6" s="27" t="str">
        <f t="shared" si="12"/>
        <v>104 (81 to 128)</v>
      </c>
    </row>
    <row r="7" spans="1:30" hidden="1" x14ac:dyDescent="0.3">
      <c r="A7" s="4" t="s">
        <v>27</v>
      </c>
      <c r="H7" s="21">
        <v>0.57999999999999996</v>
      </c>
      <c r="I7" s="21">
        <f t="shared" si="0"/>
        <v>0.42000000000000004</v>
      </c>
      <c r="J7" s="22">
        <v>1.5599999999999999E-2</v>
      </c>
      <c r="K7" s="23">
        <f t="shared" si="1"/>
        <v>37.142857142857139</v>
      </c>
      <c r="L7" s="24">
        <v>8.8999999999999999E-3</v>
      </c>
      <c r="M7" s="25">
        <f t="shared" si="2"/>
        <v>21.190476190476186</v>
      </c>
      <c r="N7" s="22">
        <v>2.23E-2</v>
      </c>
      <c r="O7" s="25">
        <f t="shared" si="3"/>
        <v>53.095238095238088</v>
      </c>
      <c r="P7" s="26">
        <v>3.0700000000000002E-2</v>
      </c>
      <c r="Q7" s="23">
        <f t="shared" si="4"/>
        <v>73.095238095238088</v>
      </c>
      <c r="R7" s="24">
        <v>2.2100000000000002E-2</v>
      </c>
      <c r="S7" s="25">
        <f t="shared" si="5"/>
        <v>52.61904761904762</v>
      </c>
      <c r="T7" s="24">
        <v>3.9300000000000002E-2</v>
      </c>
      <c r="U7" s="25">
        <f t="shared" si="6"/>
        <v>93.571428571428569</v>
      </c>
      <c r="V7" s="26">
        <v>5.9499999999999997E-2</v>
      </c>
      <c r="W7" s="23">
        <f t="shared" si="7"/>
        <v>141.66666666666663</v>
      </c>
      <c r="X7" s="24">
        <v>4.6300000000000001E-2</v>
      </c>
      <c r="Y7" s="25">
        <f t="shared" si="8"/>
        <v>110.23809523809523</v>
      </c>
      <c r="Z7" s="22">
        <v>7.2700000000000001E-2</v>
      </c>
      <c r="AA7" s="25">
        <f t="shared" si="9"/>
        <v>173.09523809523807</v>
      </c>
      <c r="AB7" s="27" t="str">
        <f t="shared" si="10"/>
        <v>37 (21 to 53)</v>
      </c>
      <c r="AC7" s="27" t="str">
        <f t="shared" si="11"/>
        <v>73 (53 to 94)</v>
      </c>
      <c r="AD7" s="27" t="str">
        <f t="shared" si="12"/>
        <v>142 (110 to 173)</v>
      </c>
    </row>
    <row r="8" spans="1:30" hidden="1" x14ac:dyDescent="0.3">
      <c r="A8" s="4" t="s">
        <v>28</v>
      </c>
      <c r="H8" s="21">
        <v>0.33</v>
      </c>
      <c r="I8" s="21">
        <f t="shared" si="0"/>
        <v>0.66999999999999993</v>
      </c>
      <c r="J8" s="22">
        <v>1.5599999999999999E-2</v>
      </c>
      <c r="K8" s="23">
        <f t="shared" si="1"/>
        <v>23.28358208955224</v>
      </c>
      <c r="L8" s="24">
        <v>8.8999999999999999E-3</v>
      </c>
      <c r="M8" s="25">
        <f t="shared" si="2"/>
        <v>13.283582089552239</v>
      </c>
      <c r="N8" s="22">
        <v>2.23E-2</v>
      </c>
      <c r="O8" s="25">
        <f t="shared" si="3"/>
        <v>33.28358208955224</v>
      </c>
      <c r="P8" s="26">
        <v>3.0700000000000002E-2</v>
      </c>
      <c r="Q8" s="23">
        <f t="shared" si="4"/>
        <v>45.820895522388064</v>
      </c>
      <c r="R8" s="24">
        <v>2.2100000000000002E-2</v>
      </c>
      <c r="S8" s="25">
        <f t="shared" si="5"/>
        <v>32.985074626865682</v>
      </c>
      <c r="T8" s="24">
        <v>3.9300000000000002E-2</v>
      </c>
      <c r="U8" s="25">
        <f t="shared" si="6"/>
        <v>58.656716417910452</v>
      </c>
      <c r="V8" s="26">
        <v>5.9499999999999997E-2</v>
      </c>
      <c r="W8" s="23">
        <f t="shared" si="7"/>
        <v>88.805970149253739</v>
      </c>
      <c r="X8" s="24">
        <v>4.6300000000000001E-2</v>
      </c>
      <c r="Y8" s="25">
        <f t="shared" si="8"/>
        <v>69.104477611940297</v>
      </c>
      <c r="Z8" s="22">
        <v>7.2700000000000001E-2</v>
      </c>
      <c r="AA8" s="25">
        <f t="shared" si="9"/>
        <v>108.50746268656718</v>
      </c>
      <c r="AB8" s="27" t="str">
        <f t="shared" si="10"/>
        <v>23 (13 to 33)</v>
      </c>
      <c r="AC8" s="27" t="str">
        <f t="shared" si="11"/>
        <v>46 (33 to 59)</v>
      </c>
      <c r="AD8" s="27" t="str">
        <f t="shared" si="12"/>
        <v>89 (69 to 109)</v>
      </c>
    </row>
    <row r="9" spans="1:30" hidden="1" x14ac:dyDescent="0.3">
      <c r="A9" s="4" t="s">
        <v>29</v>
      </c>
      <c r="H9" s="21">
        <v>0.14000000000000001</v>
      </c>
      <c r="I9" s="21">
        <f t="shared" si="0"/>
        <v>0.86</v>
      </c>
      <c r="J9" s="22">
        <v>1.5599999999999999E-2</v>
      </c>
      <c r="K9" s="23">
        <f t="shared" si="1"/>
        <v>18.139534883720927</v>
      </c>
      <c r="L9" s="24">
        <v>8.8999999999999999E-3</v>
      </c>
      <c r="M9" s="25">
        <f t="shared" si="2"/>
        <v>10.348837209302324</v>
      </c>
      <c r="N9" s="22">
        <v>2.23E-2</v>
      </c>
      <c r="O9" s="25">
        <f t="shared" si="3"/>
        <v>25.930232558139537</v>
      </c>
      <c r="P9" s="26">
        <v>3.0700000000000002E-2</v>
      </c>
      <c r="Q9" s="23">
        <f t="shared" si="4"/>
        <v>35.697674418604656</v>
      </c>
      <c r="R9" s="24">
        <v>2.2100000000000002E-2</v>
      </c>
      <c r="S9" s="25">
        <f t="shared" si="5"/>
        <v>25.697674418604656</v>
      </c>
      <c r="T9" s="24">
        <v>3.9300000000000002E-2</v>
      </c>
      <c r="U9" s="25">
        <f t="shared" si="6"/>
        <v>45.697674418604649</v>
      </c>
      <c r="V9" s="26">
        <v>5.9499999999999997E-2</v>
      </c>
      <c r="W9" s="23">
        <f t="shared" si="7"/>
        <v>69.186046511627907</v>
      </c>
      <c r="X9" s="24">
        <v>4.6300000000000001E-2</v>
      </c>
      <c r="Y9" s="25">
        <f t="shared" si="8"/>
        <v>53.837209302325583</v>
      </c>
      <c r="Z9" s="22">
        <v>7.2700000000000001E-2</v>
      </c>
      <c r="AA9" s="25">
        <f t="shared" si="9"/>
        <v>84.534883720930239</v>
      </c>
      <c r="AB9" s="27" t="str">
        <f t="shared" si="10"/>
        <v>18 (10 to 26)</v>
      </c>
      <c r="AC9" s="27" t="str">
        <f t="shared" si="11"/>
        <v>36 (26 to 46)</v>
      </c>
      <c r="AD9" s="27" t="str">
        <f t="shared" si="12"/>
        <v>69 (54 to 85)</v>
      </c>
    </row>
    <row r="10" spans="1:30" hidden="1" x14ac:dyDescent="0.3">
      <c r="A10" s="4" t="s">
        <v>30</v>
      </c>
      <c r="H10" s="21">
        <v>0.12</v>
      </c>
      <c r="I10" s="21">
        <f t="shared" si="0"/>
        <v>0.88</v>
      </c>
      <c r="J10" s="22">
        <v>1.5599999999999999E-2</v>
      </c>
      <c r="K10" s="23">
        <f t="shared" si="1"/>
        <v>17.727272727272727</v>
      </c>
      <c r="L10" s="24">
        <v>8.8999999999999999E-3</v>
      </c>
      <c r="M10" s="25">
        <f t="shared" si="2"/>
        <v>10.113636363636363</v>
      </c>
      <c r="N10" s="22">
        <v>2.23E-2</v>
      </c>
      <c r="O10" s="25">
        <f t="shared" si="3"/>
        <v>25.34090909090909</v>
      </c>
      <c r="P10" s="26">
        <v>3.0700000000000002E-2</v>
      </c>
      <c r="Q10" s="23">
        <f t="shared" si="4"/>
        <v>34.88636363636364</v>
      </c>
      <c r="R10" s="24">
        <v>2.2100000000000002E-2</v>
      </c>
      <c r="S10" s="25">
        <f t="shared" si="5"/>
        <v>25.113636363636367</v>
      </c>
      <c r="T10" s="24">
        <v>3.9300000000000002E-2</v>
      </c>
      <c r="U10" s="25">
        <f t="shared" si="6"/>
        <v>44.659090909090914</v>
      </c>
      <c r="V10" s="26">
        <v>5.9499999999999997E-2</v>
      </c>
      <c r="W10" s="23">
        <f t="shared" si="7"/>
        <v>67.61363636363636</v>
      </c>
      <c r="X10" s="24">
        <v>4.6300000000000001E-2</v>
      </c>
      <c r="Y10" s="25">
        <f t="shared" si="8"/>
        <v>52.61363636363636</v>
      </c>
      <c r="Z10" s="22">
        <v>7.2700000000000001E-2</v>
      </c>
      <c r="AA10" s="25">
        <f t="shared" si="9"/>
        <v>82.61363636363636</v>
      </c>
      <c r="AB10" s="27" t="str">
        <f t="shared" si="10"/>
        <v>18 (10 to 25)</v>
      </c>
      <c r="AC10" s="27" t="str">
        <f t="shared" si="11"/>
        <v>35 (25 to 45)</v>
      </c>
      <c r="AD10" s="27" t="str">
        <f t="shared" si="12"/>
        <v>68 (53 to 83)</v>
      </c>
    </row>
    <row r="11" spans="1:30" hidden="1" x14ac:dyDescent="0.3">
      <c r="A11" s="4" t="s">
        <v>31</v>
      </c>
      <c r="H11" s="21">
        <v>0.15</v>
      </c>
      <c r="I11" s="21">
        <f t="shared" si="0"/>
        <v>0.85</v>
      </c>
      <c r="J11" s="22">
        <v>1.5599999999999999E-2</v>
      </c>
      <c r="K11" s="23">
        <f t="shared" si="1"/>
        <v>18.352941176470591</v>
      </c>
      <c r="L11" s="24">
        <v>8.8999999999999999E-3</v>
      </c>
      <c r="M11" s="25">
        <f t="shared" si="2"/>
        <v>10.47058823529412</v>
      </c>
      <c r="N11" s="22">
        <v>2.23E-2</v>
      </c>
      <c r="O11" s="25">
        <f t="shared" si="3"/>
        <v>26.235294117647062</v>
      </c>
      <c r="P11" s="26">
        <v>3.0700000000000002E-2</v>
      </c>
      <c r="Q11" s="23">
        <f t="shared" si="4"/>
        <v>36.117647058823529</v>
      </c>
      <c r="R11" s="24">
        <v>2.2100000000000002E-2</v>
      </c>
      <c r="S11" s="25">
        <f t="shared" si="5"/>
        <v>26.000000000000004</v>
      </c>
      <c r="T11" s="24">
        <v>3.9300000000000002E-2</v>
      </c>
      <c r="U11" s="25">
        <f t="shared" si="6"/>
        <v>46.235294117647065</v>
      </c>
      <c r="V11" s="26">
        <v>5.9499999999999997E-2</v>
      </c>
      <c r="W11" s="23">
        <f t="shared" si="7"/>
        <v>69.999999999999986</v>
      </c>
      <c r="X11" s="24">
        <v>4.6300000000000001E-2</v>
      </c>
      <c r="Y11" s="25">
        <f t="shared" si="8"/>
        <v>54.470588235294116</v>
      </c>
      <c r="Z11" s="22">
        <v>7.2700000000000001E-2</v>
      </c>
      <c r="AA11" s="25">
        <f t="shared" si="9"/>
        <v>85.529411764705884</v>
      </c>
      <c r="AB11" s="27" t="str">
        <f t="shared" si="10"/>
        <v>18 (10 to 26)</v>
      </c>
      <c r="AC11" s="27" t="str">
        <f t="shared" si="11"/>
        <v>36 (26 to 46)</v>
      </c>
      <c r="AD11" s="27" t="str">
        <f t="shared" si="12"/>
        <v>70 (54 to 86)</v>
      </c>
    </row>
    <row r="12" spans="1:30" hidden="1" x14ac:dyDescent="0.3">
      <c r="A12" s="4" t="s">
        <v>32</v>
      </c>
      <c r="H12" s="21">
        <v>0.31</v>
      </c>
      <c r="I12" s="21">
        <f t="shared" si="0"/>
        <v>0.69</v>
      </c>
      <c r="J12" s="22">
        <v>1.5599999999999999E-2</v>
      </c>
      <c r="K12" s="23">
        <f t="shared" si="1"/>
        <v>22.608695652173914</v>
      </c>
      <c r="L12" s="24">
        <v>8.8999999999999999E-3</v>
      </c>
      <c r="M12" s="25">
        <f t="shared" si="2"/>
        <v>12.898550724637682</v>
      </c>
      <c r="N12" s="22">
        <v>2.23E-2</v>
      </c>
      <c r="O12" s="25">
        <f t="shared" si="3"/>
        <v>32.318840579710148</v>
      </c>
      <c r="P12" s="26">
        <v>3.0700000000000002E-2</v>
      </c>
      <c r="Q12" s="23">
        <f t="shared" si="4"/>
        <v>44.492753623188413</v>
      </c>
      <c r="R12" s="24">
        <v>2.2100000000000002E-2</v>
      </c>
      <c r="S12" s="25">
        <f t="shared" si="5"/>
        <v>32.028985507246382</v>
      </c>
      <c r="T12" s="24">
        <v>3.9300000000000002E-2</v>
      </c>
      <c r="U12" s="25">
        <f t="shared" si="6"/>
        <v>56.956521739130437</v>
      </c>
      <c r="V12" s="26">
        <v>5.9499999999999997E-2</v>
      </c>
      <c r="W12" s="23">
        <f t="shared" si="7"/>
        <v>86.231884057971016</v>
      </c>
      <c r="X12" s="24">
        <v>4.6300000000000001E-2</v>
      </c>
      <c r="Y12" s="25">
        <f t="shared" si="8"/>
        <v>67.101449275362327</v>
      </c>
      <c r="Z12" s="22">
        <v>7.2700000000000001E-2</v>
      </c>
      <c r="AA12" s="25">
        <f t="shared" si="9"/>
        <v>105.36231884057972</v>
      </c>
      <c r="AB12" s="27" t="str">
        <f t="shared" si="10"/>
        <v>23 (13 to 32)</v>
      </c>
      <c r="AC12" s="27" t="str">
        <f t="shared" si="11"/>
        <v>44 (32 to 57)</v>
      </c>
      <c r="AD12" s="27" t="str">
        <f t="shared" si="12"/>
        <v>86 (67 to 105)</v>
      </c>
    </row>
    <row r="13" spans="1:30" hidden="1" x14ac:dyDescent="0.3">
      <c r="A13" s="4" t="s">
        <v>33</v>
      </c>
      <c r="H13" s="21">
        <v>0.26</v>
      </c>
      <c r="I13" s="21">
        <f t="shared" si="0"/>
        <v>0.74</v>
      </c>
      <c r="J13" s="22">
        <v>1.5599999999999999E-2</v>
      </c>
      <c r="K13" s="23">
        <f t="shared" si="1"/>
        <v>21.081081081081081</v>
      </c>
      <c r="L13" s="24">
        <v>8.8999999999999999E-3</v>
      </c>
      <c r="M13" s="25">
        <f t="shared" si="2"/>
        <v>12.027027027027028</v>
      </c>
      <c r="N13" s="22">
        <v>2.23E-2</v>
      </c>
      <c r="O13" s="25">
        <f t="shared" si="3"/>
        <v>30.135135135135137</v>
      </c>
      <c r="P13" s="26">
        <v>3.0700000000000002E-2</v>
      </c>
      <c r="Q13" s="23">
        <f t="shared" si="4"/>
        <v>41.486486486486484</v>
      </c>
      <c r="R13" s="24">
        <v>2.2100000000000002E-2</v>
      </c>
      <c r="S13" s="25">
        <f t="shared" si="5"/>
        <v>29.86486486486487</v>
      </c>
      <c r="T13" s="24">
        <v>3.9300000000000002E-2</v>
      </c>
      <c r="U13" s="25">
        <f t="shared" si="6"/>
        <v>53.108108108108112</v>
      </c>
      <c r="V13" s="26">
        <v>5.9499999999999997E-2</v>
      </c>
      <c r="W13" s="23">
        <f t="shared" si="7"/>
        <v>80.405405405405403</v>
      </c>
      <c r="X13" s="24">
        <v>4.6300000000000001E-2</v>
      </c>
      <c r="Y13" s="25">
        <f t="shared" si="8"/>
        <v>62.567567567567565</v>
      </c>
      <c r="Z13" s="22">
        <v>7.2700000000000001E-2</v>
      </c>
      <c r="AA13" s="25">
        <f t="shared" si="9"/>
        <v>98.243243243243242</v>
      </c>
      <c r="AB13" s="27" t="str">
        <f t="shared" si="10"/>
        <v>21 (12 to 30)</v>
      </c>
      <c r="AC13" s="27" t="str">
        <f t="shared" si="11"/>
        <v>41 (30 to 53)</v>
      </c>
      <c r="AD13" s="27" t="str">
        <f t="shared" si="12"/>
        <v>80 (63 to 98)</v>
      </c>
    </row>
    <row r="14" spans="1:30" hidden="1" x14ac:dyDescent="0.3">
      <c r="A14" s="4" t="s">
        <v>34</v>
      </c>
      <c r="H14" s="21">
        <v>0.71</v>
      </c>
      <c r="I14" s="21">
        <f t="shared" si="0"/>
        <v>0.29000000000000004</v>
      </c>
      <c r="J14" s="22">
        <v>1.5599999999999999E-2</v>
      </c>
      <c r="K14" s="23">
        <f t="shared" si="1"/>
        <v>53.793103448275858</v>
      </c>
      <c r="L14" s="24">
        <v>8.8999999999999999E-3</v>
      </c>
      <c r="M14" s="25">
        <f t="shared" si="2"/>
        <v>30.689655172413786</v>
      </c>
      <c r="N14" s="22">
        <v>2.23E-2</v>
      </c>
      <c r="O14" s="25">
        <f t="shared" si="3"/>
        <v>76.896551724137922</v>
      </c>
      <c r="P14" s="26">
        <v>3.0700000000000002E-2</v>
      </c>
      <c r="Q14" s="23">
        <f t="shared" si="4"/>
        <v>105.86206896551724</v>
      </c>
      <c r="R14" s="24">
        <v>2.2100000000000002E-2</v>
      </c>
      <c r="S14" s="25">
        <f t="shared" si="5"/>
        <v>76.206896551724128</v>
      </c>
      <c r="T14" s="24">
        <v>3.9300000000000002E-2</v>
      </c>
      <c r="U14" s="25">
        <f t="shared" si="6"/>
        <v>135.51724137931035</v>
      </c>
      <c r="V14" s="26">
        <v>5.9499999999999997E-2</v>
      </c>
      <c r="W14" s="23">
        <f t="shared" si="7"/>
        <v>205.1724137931034</v>
      </c>
      <c r="X14" s="24">
        <v>4.6300000000000001E-2</v>
      </c>
      <c r="Y14" s="25">
        <f t="shared" si="8"/>
        <v>159.65517241379308</v>
      </c>
      <c r="Z14" s="22">
        <v>7.2700000000000001E-2</v>
      </c>
      <c r="AA14" s="25">
        <f t="shared" si="9"/>
        <v>250.68965517241375</v>
      </c>
      <c r="AB14" s="27" t="str">
        <f t="shared" si="10"/>
        <v>54 (31 to 77)</v>
      </c>
      <c r="AC14" s="27" t="str">
        <f t="shared" si="11"/>
        <v>106 (76 to 136)</v>
      </c>
      <c r="AD14" s="27" t="str">
        <f t="shared" si="12"/>
        <v>205 (160 to 251)</v>
      </c>
    </row>
    <row r="15" spans="1:30" hidden="1" x14ac:dyDescent="0.3">
      <c r="A15" s="4" t="s">
        <v>35</v>
      </c>
      <c r="H15" s="21">
        <v>0.38</v>
      </c>
      <c r="I15" s="21">
        <f t="shared" si="0"/>
        <v>0.62</v>
      </c>
      <c r="J15" s="22">
        <v>1.5599999999999999E-2</v>
      </c>
      <c r="K15" s="23">
        <f t="shared" si="1"/>
        <v>25.161290322580644</v>
      </c>
      <c r="L15" s="24">
        <v>8.8999999999999999E-3</v>
      </c>
      <c r="M15" s="25">
        <f t="shared" si="2"/>
        <v>14.35483870967742</v>
      </c>
      <c r="N15" s="22">
        <v>2.23E-2</v>
      </c>
      <c r="O15" s="25">
        <f t="shared" si="3"/>
        <v>35.967741935483872</v>
      </c>
      <c r="P15" s="26">
        <v>3.0700000000000002E-2</v>
      </c>
      <c r="Q15" s="23">
        <f t="shared" si="4"/>
        <v>49.516129032258071</v>
      </c>
      <c r="R15" s="24">
        <v>2.2100000000000002E-2</v>
      </c>
      <c r="S15" s="25">
        <f t="shared" si="5"/>
        <v>35.645161290322577</v>
      </c>
      <c r="T15" s="24">
        <v>3.9300000000000002E-2</v>
      </c>
      <c r="U15" s="25">
        <f t="shared" si="6"/>
        <v>63.387096774193544</v>
      </c>
      <c r="V15" s="26">
        <v>5.9499999999999997E-2</v>
      </c>
      <c r="W15" s="23">
        <f t="shared" si="7"/>
        <v>95.967741935483872</v>
      </c>
      <c r="X15" s="24">
        <v>4.6300000000000001E-2</v>
      </c>
      <c r="Y15" s="25">
        <f t="shared" si="8"/>
        <v>74.677419354838705</v>
      </c>
      <c r="Z15" s="22">
        <v>7.2700000000000001E-2</v>
      </c>
      <c r="AA15" s="25">
        <f t="shared" si="9"/>
        <v>117.25806451612904</v>
      </c>
      <c r="AB15" s="27" t="str">
        <f t="shared" si="10"/>
        <v>25 (14 to 36)</v>
      </c>
      <c r="AC15" s="27" t="str">
        <f t="shared" si="11"/>
        <v>50 (36 to 63)</v>
      </c>
      <c r="AD15" s="27" t="str">
        <f t="shared" si="12"/>
        <v>96 (75 to 117)</v>
      </c>
    </row>
    <row r="16" spans="1:30" hidden="1" x14ac:dyDescent="0.3">
      <c r="A16" s="4" t="s">
        <v>36</v>
      </c>
      <c r="H16" s="21">
        <v>0.2</v>
      </c>
      <c r="I16" s="21">
        <f t="shared" si="0"/>
        <v>0.8</v>
      </c>
      <c r="J16" s="22">
        <v>1.5599999999999999E-2</v>
      </c>
      <c r="K16" s="23">
        <f t="shared" si="1"/>
        <v>19.499999999999996</v>
      </c>
      <c r="L16" s="24">
        <v>8.8999999999999999E-3</v>
      </c>
      <c r="M16" s="25">
        <f t="shared" si="2"/>
        <v>11.125</v>
      </c>
      <c r="N16" s="22">
        <v>2.23E-2</v>
      </c>
      <c r="O16" s="25">
        <f t="shared" si="3"/>
        <v>27.875</v>
      </c>
      <c r="P16" s="26">
        <v>3.0700000000000002E-2</v>
      </c>
      <c r="Q16" s="23">
        <f t="shared" si="4"/>
        <v>38.375</v>
      </c>
      <c r="R16" s="24">
        <v>2.2100000000000002E-2</v>
      </c>
      <c r="S16" s="25">
        <f t="shared" si="5"/>
        <v>27.625</v>
      </c>
      <c r="T16" s="24">
        <v>3.9300000000000002E-2</v>
      </c>
      <c r="U16" s="25">
        <f t="shared" si="6"/>
        <v>49.125</v>
      </c>
      <c r="V16" s="26">
        <v>5.9499999999999997E-2</v>
      </c>
      <c r="W16" s="23">
        <f t="shared" si="7"/>
        <v>74.375</v>
      </c>
      <c r="X16" s="24">
        <v>4.6300000000000001E-2</v>
      </c>
      <c r="Y16" s="25">
        <f t="shared" si="8"/>
        <v>57.874999999999993</v>
      </c>
      <c r="Z16" s="22">
        <v>7.2700000000000001E-2</v>
      </c>
      <c r="AA16" s="25">
        <f t="shared" si="9"/>
        <v>90.875</v>
      </c>
      <c r="AB16" s="27" t="str">
        <f t="shared" si="10"/>
        <v>20 (11 to 28)</v>
      </c>
      <c r="AC16" s="27" t="str">
        <f t="shared" si="11"/>
        <v>38 (28 to 49)</v>
      </c>
      <c r="AD16" s="27" t="str">
        <f t="shared" si="12"/>
        <v>74 (58 to 91)</v>
      </c>
    </row>
    <row r="17" spans="1:30" hidden="1" x14ac:dyDescent="0.3">
      <c r="A17" s="4" t="s">
        <v>37</v>
      </c>
      <c r="H17" s="21">
        <v>0.47</v>
      </c>
      <c r="I17" s="21">
        <f t="shared" si="0"/>
        <v>0.53</v>
      </c>
      <c r="J17" s="22">
        <v>1.5599999999999999E-2</v>
      </c>
      <c r="K17" s="23">
        <f t="shared" si="1"/>
        <v>29.433962264150942</v>
      </c>
      <c r="L17" s="24">
        <v>8.8999999999999999E-3</v>
      </c>
      <c r="M17" s="25">
        <f t="shared" si="2"/>
        <v>16.792452830188676</v>
      </c>
      <c r="N17" s="22">
        <v>2.23E-2</v>
      </c>
      <c r="O17" s="25">
        <f t="shared" si="3"/>
        <v>42.075471698113212</v>
      </c>
      <c r="P17" s="26">
        <v>3.0700000000000002E-2</v>
      </c>
      <c r="Q17" s="23">
        <f t="shared" si="4"/>
        <v>57.924528301886788</v>
      </c>
      <c r="R17" s="24">
        <v>2.2100000000000002E-2</v>
      </c>
      <c r="S17" s="25">
        <f t="shared" si="5"/>
        <v>41.698113207547166</v>
      </c>
      <c r="T17" s="24">
        <v>3.9300000000000002E-2</v>
      </c>
      <c r="U17" s="25">
        <f t="shared" si="6"/>
        <v>74.15094339622641</v>
      </c>
      <c r="V17" s="26">
        <v>5.9499999999999997E-2</v>
      </c>
      <c r="W17" s="23">
        <f t="shared" si="7"/>
        <v>112.26415094339622</v>
      </c>
      <c r="X17" s="24">
        <v>4.6300000000000001E-2</v>
      </c>
      <c r="Y17" s="25">
        <f t="shared" si="8"/>
        <v>87.35849056603773</v>
      </c>
      <c r="Z17" s="22">
        <v>7.2700000000000001E-2</v>
      </c>
      <c r="AA17" s="25">
        <f t="shared" si="9"/>
        <v>137.16981132075469</v>
      </c>
      <c r="AB17" s="27" t="str">
        <f t="shared" si="10"/>
        <v>29 (17 to 42)</v>
      </c>
      <c r="AC17" s="27" t="str">
        <f t="shared" si="11"/>
        <v>58 (42 to 74)</v>
      </c>
      <c r="AD17" s="27" t="str">
        <f t="shared" si="12"/>
        <v>112 (87 to 137)</v>
      </c>
    </row>
    <row r="18" spans="1:30" hidden="1" x14ac:dyDescent="0.3"/>
    <row r="19" spans="1:30" hidden="1" x14ac:dyDescent="0.3"/>
    <row r="20" spans="1:30" hidden="1" x14ac:dyDescent="0.3">
      <c r="A20" s="28"/>
      <c r="B20" s="28"/>
      <c r="C20" s="28"/>
      <c r="D20" s="28"/>
      <c r="E20" s="28"/>
      <c r="F20" s="28"/>
      <c r="G20" s="28"/>
    </row>
    <row r="21" spans="1:30" x14ac:dyDescent="0.3">
      <c r="A21" s="29" t="s">
        <v>38</v>
      </c>
      <c r="B21" s="29"/>
      <c r="C21" s="29"/>
      <c r="D21" s="29"/>
      <c r="E21" s="29"/>
      <c r="F21" s="29"/>
      <c r="G21" s="29"/>
      <c r="H21" s="30"/>
    </row>
    <row r="22" spans="1:30" x14ac:dyDescent="0.3">
      <c r="A22" s="4" t="s">
        <v>23</v>
      </c>
      <c r="B22" s="20" t="s">
        <v>39</v>
      </c>
      <c r="C22" s="20"/>
      <c r="D22" s="20"/>
      <c r="E22" s="20"/>
      <c r="F22" s="20"/>
      <c r="G22" s="20"/>
      <c r="H22" s="20">
        <v>0</v>
      </c>
      <c r="I22" s="21">
        <f t="shared" ref="I22:I31" si="13">1-H22</f>
        <v>1</v>
      </c>
      <c r="J22" s="22">
        <v>1.5599999999999999E-2</v>
      </c>
      <c r="K22" s="23">
        <f t="shared" ref="K22:K31" si="14">(J22/I22)*1000</f>
        <v>15.6</v>
      </c>
      <c r="L22" s="24">
        <v>8.8999999999999999E-3</v>
      </c>
      <c r="M22" s="25">
        <f t="shared" ref="M22:M31" si="15">(L22/I22)*1000</f>
        <v>8.9</v>
      </c>
      <c r="N22" s="22">
        <v>2.23E-2</v>
      </c>
      <c r="O22" s="25">
        <f t="shared" ref="O22:O31" si="16">(N22/I22)*1000</f>
        <v>22.3</v>
      </c>
      <c r="P22" s="26">
        <v>3.0700000000000002E-2</v>
      </c>
      <c r="Q22" s="23">
        <f t="shared" ref="Q22:Q31" si="17">(P22/I22)*1000</f>
        <v>30.700000000000003</v>
      </c>
      <c r="R22" s="24">
        <v>2.2100000000000002E-2</v>
      </c>
      <c r="S22" s="25">
        <f t="shared" ref="S22:S31" si="18">(R22/I22)*1000</f>
        <v>22.1</v>
      </c>
      <c r="T22" s="24">
        <v>3.9300000000000002E-2</v>
      </c>
      <c r="U22" s="25">
        <f t="shared" ref="U22:U31" si="19">(T22/I22)*1000</f>
        <v>39.300000000000004</v>
      </c>
      <c r="V22" s="26">
        <v>5.9499999999999997E-2</v>
      </c>
      <c r="W22" s="23">
        <f t="shared" ref="W22:W31" si="20">(V22/I22)*1000</f>
        <v>59.5</v>
      </c>
      <c r="X22" s="24">
        <v>4.6300000000000001E-2</v>
      </c>
      <c r="Y22" s="25">
        <f t="shared" ref="Y22:Y31" si="21">(X22/I22)*1000</f>
        <v>46.300000000000004</v>
      </c>
      <c r="Z22" s="22">
        <v>7.2700000000000001E-2</v>
      </c>
      <c r="AA22" s="25">
        <f t="shared" ref="AA22:AA31" si="22">(Z22/I22)*1000</f>
        <v>72.7</v>
      </c>
      <c r="AB22" s="27" t="str">
        <f t="shared" ref="AB22:AB31" si="23">ROUND(K22,0)&amp;" (" &amp;ROUND(M22,0) &amp;" to "&amp;ROUND(O22,0)&amp;")"</f>
        <v>16 (9 to 22)</v>
      </c>
      <c r="AC22" s="27" t="str">
        <f t="shared" ref="AC22:AC31" si="24">ROUND(Q22,0)&amp;" (" &amp;ROUND(S22,0) &amp;" to "&amp;ROUND(U22,0)&amp;")"</f>
        <v>31 (22 to 39)</v>
      </c>
      <c r="AD22" s="27" t="str">
        <f t="shared" ref="AD22:AD31" si="25">ROUND(W22,0)&amp;" (" &amp;ROUND(Y22,0) &amp;" to "&amp;ROUND(AA22,0)&amp;")"</f>
        <v>60 (46 to 73)</v>
      </c>
    </row>
    <row r="23" spans="1:30" x14ac:dyDescent="0.3">
      <c r="A23" s="4" t="s">
        <v>40</v>
      </c>
      <c r="B23" s="20" t="s">
        <v>41</v>
      </c>
      <c r="C23" s="20"/>
      <c r="D23" s="20"/>
      <c r="E23" s="20"/>
      <c r="F23" s="20"/>
      <c r="G23" s="20"/>
      <c r="H23" s="31">
        <v>0.51</v>
      </c>
      <c r="I23" s="21">
        <f t="shared" si="13"/>
        <v>0.49</v>
      </c>
      <c r="J23" s="22">
        <v>1.5599999999999999E-2</v>
      </c>
      <c r="K23" s="23">
        <f t="shared" si="14"/>
        <v>31.836734693877553</v>
      </c>
      <c r="L23" s="24">
        <v>8.8999999999999999E-3</v>
      </c>
      <c r="M23" s="25">
        <f t="shared" si="15"/>
        <v>18.163265306122447</v>
      </c>
      <c r="N23" s="22">
        <v>2.23E-2</v>
      </c>
      <c r="O23" s="25">
        <f t="shared" si="16"/>
        <v>45.510204081632658</v>
      </c>
      <c r="P23" s="26">
        <v>3.0700000000000002E-2</v>
      </c>
      <c r="Q23" s="23">
        <f t="shared" si="17"/>
        <v>62.653061224489797</v>
      </c>
      <c r="R23" s="24">
        <v>2.2100000000000002E-2</v>
      </c>
      <c r="S23" s="25">
        <f t="shared" si="18"/>
        <v>45.102040816326536</v>
      </c>
      <c r="T23" s="24">
        <v>3.9300000000000002E-2</v>
      </c>
      <c r="U23" s="25">
        <f t="shared" si="19"/>
        <v>80.204081632653072</v>
      </c>
      <c r="V23" s="26">
        <v>5.9499999999999997E-2</v>
      </c>
      <c r="W23" s="23">
        <f t="shared" si="20"/>
        <v>121.42857142857143</v>
      </c>
      <c r="X23" s="24">
        <v>4.6300000000000001E-2</v>
      </c>
      <c r="Y23" s="25">
        <f t="shared" si="21"/>
        <v>94.489795918367349</v>
      </c>
      <c r="Z23" s="22">
        <v>7.2700000000000001E-2</v>
      </c>
      <c r="AA23" s="25">
        <f t="shared" si="22"/>
        <v>148.36734693877551</v>
      </c>
      <c r="AB23" s="27" t="str">
        <f t="shared" si="23"/>
        <v>32 (18 to 46)</v>
      </c>
      <c r="AC23" s="27" t="str">
        <f t="shared" si="24"/>
        <v>63 (45 to 80)</v>
      </c>
      <c r="AD23" s="27" t="str">
        <f t="shared" si="25"/>
        <v>121 (94 to 148)</v>
      </c>
    </row>
    <row r="24" spans="1:30" x14ac:dyDescent="0.3">
      <c r="A24" s="4" t="s">
        <v>42</v>
      </c>
      <c r="B24" s="20" t="s">
        <v>41</v>
      </c>
      <c r="C24" s="20"/>
      <c r="D24" s="20"/>
      <c r="E24" s="20"/>
      <c r="F24" s="20"/>
      <c r="G24" s="20"/>
      <c r="H24" s="31">
        <v>0.62</v>
      </c>
      <c r="I24" s="21">
        <f t="shared" si="13"/>
        <v>0.38</v>
      </c>
      <c r="J24" s="22">
        <v>1.5599999999999999E-2</v>
      </c>
      <c r="K24" s="23">
        <f t="shared" si="14"/>
        <v>41.05263157894737</v>
      </c>
      <c r="L24" s="24">
        <v>8.8999999999999999E-3</v>
      </c>
      <c r="M24" s="25">
        <f t="shared" si="15"/>
        <v>23.421052631578945</v>
      </c>
      <c r="N24" s="22">
        <v>2.23E-2</v>
      </c>
      <c r="O24" s="25">
        <f t="shared" si="16"/>
        <v>58.684210526315788</v>
      </c>
      <c r="P24" s="26">
        <v>3.0700000000000002E-2</v>
      </c>
      <c r="Q24" s="23">
        <f t="shared" si="17"/>
        <v>80.789473684210535</v>
      </c>
      <c r="R24" s="24">
        <v>2.2100000000000002E-2</v>
      </c>
      <c r="S24" s="25">
        <f t="shared" si="18"/>
        <v>58.15789473684211</v>
      </c>
      <c r="T24" s="24">
        <v>3.9300000000000002E-2</v>
      </c>
      <c r="U24" s="25">
        <f t="shared" si="19"/>
        <v>103.42105263157896</v>
      </c>
      <c r="V24" s="26">
        <v>5.9499999999999997E-2</v>
      </c>
      <c r="W24" s="23">
        <f t="shared" si="20"/>
        <v>156.57894736842104</v>
      </c>
      <c r="X24" s="24">
        <v>4.6300000000000001E-2</v>
      </c>
      <c r="Y24" s="25">
        <f t="shared" si="21"/>
        <v>121.84210526315789</v>
      </c>
      <c r="Z24" s="22">
        <v>7.2700000000000001E-2</v>
      </c>
      <c r="AA24" s="25">
        <f t="shared" si="22"/>
        <v>191.31578947368422</v>
      </c>
      <c r="AB24" s="27" t="str">
        <f t="shared" si="23"/>
        <v>41 (23 to 59)</v>
      </c>
      <c r="AC24" s="27" t="str">
        <f t="shared" si="24"/>
        <v>81 (58 to 103)</v>
      </c>
      <c r="AD24" s="27" t="str">
        <f t="shared" si="25"/>
        <v>157 (122 to 191)</v>
      </c>
    </row>
    <row r="25" spans="1:30" x14ac:dyDescent="0.3">
      <c r="A25" s="4" t="s">
        <v>43</v>
      </c>
      <c r="B25" s="20" t="s">
        <v>41</v>
      </c>
      <c r="C25" s="20"/>
      <c r="D25" s="20"/>
      <c r="E25" s="20"/>
      <c r="F25" s="20"/>
      <c r="G25" s="20"/>
      <c r="H25" s="31">
        <v>0.53400000000000003</v>
      </c>
      <c r="I25" s="21">
        <f t="shared" si="13"/>
        <v>0.46599999999999997</v>
      </c>
      <c r="J25" s="22">
        <v>1.5599999999999999E-2</v>
      </c>
      <c r="K25" s="23">
        <f t="shared" si="14"/>
        <v>33.476394849785407</v>
      </c>
      <c r="L25" s="24">
        <v>8.8999999999999999E-3</v>
      </c>
      <c r="M25" s="25">
        <f t="shared" si="15"/>
        <v>19.098712446351932</v>
      </c>
      <c r="N25" s="22">
        <v>2.23E-2</v>
      </c>
      <c r="O25" s="25">
        <f t="shared" si="16"/>
        <v>47.854077253218883</v>
      </c>
      <c r="P25" s="26">
        <v>3.0700000000000002E-2</v>
      </c>
      <c r="Q25" s="23">
        <f t="shared" si="17"/>
        <v>65.87982832618026</v>
      </c>
      <c r="R25" s="24">
        <v>2.2100000000000002E-2</v>
      </c>
      <c r="S25" s="25">
        <f t="shared" si="18"/>
        <v>47.424892703862668</v>
      </c>
      <c r="T25" s="24">
        <v>3.9300000000000002E-2</v>
      </c>
      <c r="U25" s="25">
        <f t="shared" si="19"/>
        <v>84.334763948497852</v>
      </c>
      <c r="V25" s="26">
        <v>5.9499999999999997E-2</v>
      </c>
      <c r="W25" s="23">
        <f t="shared" si="20"/>
        <v>127.6824034334764</v>
      </c>
      <c r="X25" s="24">
        <v>4.6300000000000001E-2</v>
      </c>
      <c r="Y25" s="25">
        <f t="shared" si="21"/>
        <v>99.356223175965681</v>
      </c>
      <c r="Z25" s="22">
        <v>7.2700000000000001E-2</v>
      </c>
      <c r="AA25" s="25">
        <f t="shared" si="22"/>
        <v>156.00858369098714</v>
      </c>
      <c r="AB25" s="27" t="str">
        <f t="shared" si="23"/>
        <v>33 (19 to 48)</v>
      </c>
      <c r="AC25" s="27" t="str">
        <f t="shared" si="24"/>
        <v>66 (47 to 84)</v>
      </c>
      <c r="AD25" s="27" t="str">
        <f t="shared" si="25"/>
        <v>128 (99 to 156)</v>
      </c>
    </row>
    <row r="26" spans="1:30" x14ac:dyDescent="0.3">
      <c r="A26" s="4" t="s">
        <v>44</v>
      </c>
      <c r="B26" s="20" t="s">
        <v>41</v>
      </c>
      <c r="C26" s="32">
        <v>68</v>
      </c>
      <c r="D26" s="32">
        <v>-174</v>
      </c>
      <c r="E26" s="32">
        <v>85</v>
      </c>
      <c r="F26" s="32">
        <v>5</v>
      </c>
      <c r="G26" s="32" t="s">
        <v>45</v>
      </c>
      <c r="H26" s="31">
        <v>0.48099999999999998</v>
      </c>
      <c r="I26" s="21">
        <f t="shared" si="13"/>
        <v>0.51900000000000002</v>
      </c>
      <c r="J26" s="22">
        <v>1.5599999999999999E-2</v>
      </c>
      <c r="K26" s="23">
        <f t="shared" si="14"/>
        <v>30.057803468208093</v>
      </c>
      <c r="L26" s="24">
        <v>8.8999999999999999E-3</v>
      </c>
      <c r="M26" s="25">
        <f t="shared" si="15"/>
        <v>17.148362235067438</v>
      </c>
      <c r="N26" s="22">
        <v>2.23E-2</v>
      </c>
      <c r="O26" s="25">
        <f t="shared" si="16"/>
        <v>42.967244701348747</v>
      </c>
      <c r="P26" s="26">
        <v>3.0700000000000002E-2</v>
      </c>
      <c r="Q26" s="23">
        <f t="shared" si="17"/>
        <v>59.152215799614645</v>
      </c>
      <c r="R26" s="24">
        <v>2.2100000000000002E-2</v>
      </c>
      <c r="S26" s="25">
        <f t="shared" si="18"/>
        <v>42.581888246628132</v>
      </c>
      <c r="T26" s="24">
        <v>3.9300000000000002E-2</v>
      </c>
      <c r="U26" s="25">
        <f t="shared" si="19"/>
        <v>75.722543352601164</v>
      </c>
      <c r="V26" s="26">
        <v>5.9499999999999997E-2</v>
      </c>
      <c r="W26" s="23">
        <f t="shared" si="20"/>
        <v>114.64354527938342</v>
      </c>
      <c r="X26" s="24">
        <v>4.6300000000000001E-2</v>
      </c>
      <c r="Y26" s="25">
        <f t="shared" si="21"/>
        <v>89.210019267822744</v>
      </c>
      <c r="Z26" s="22">
        <v>7.2700000000000001E-2</v>
      </c>
      <c r="AA26" s="25">
        <f t="shared" si="22"/>
        <v>140.07707129094413</v>
      </c>
      <c r="AB26" s="27" t="str">
        <f t="shared" si="23"/>
        <v>30 (17 to 43)</v>
      </c>
      <c r="AC26" s="27" t="str">
        <f t="shared" si="24"/>
        <v>59 (43 to 76)</v>
      </c>
      <c r="AD26" s="27" t="str">
        <f t="shared" si="25"/>
        <v>115 (89 to 140)</v>
      </c>
    </row>
    <row r="27" spans="1:30" x14ac:dyDescent="0.3">
      <c r="A27" s="4" t="s">
        <v>46</v>
      </c>
      <c r="B27" s="33" t="s">
        <v>47</v>
      </c>
      <c r="C27" s="33"/>
      <c r="D27" s="33"/>
      <c r="E27" s="33"/>
      <c r="F27" s="33"/>
      <c r="G27" s="33"/>
      <c r="H27" s="34">
        <v>0.5</v>
      </c>
      <c r="I27" s="21">
        <f t="shared" si="13"/>
        <v>0.5</v>
      </c>
      <c r="J27" s="22">
        <v>1.5599999999999999E-2</v>
      </c>
      <c r="K27" s="23">
        <f t="shared" si="14"/>
        <v>31.2</v>
      </c>
      <c r="L27" s="24">
        <v>8.8999999999999999E-3</v>
      </c>
      <c r="M27" s="25">
        <f t="shared" si="15"/>
        <v>17.8</v>
      </c>
      <c r="N27" s="22">
        <v>2.23E-2</v>
      </c>
      <c r="O27" s="25">
        <f t="shared" si="16"/>
        <v>44.6</v>
      </c>
      <c r="P27" s="26">
        <v>3.0700000000000002E-2</v>
      </c>
      <c r="Q27" s="23">
        <f t="shared" si="17"/>
        <v>61.400000000000006</v>
      </c>
      <c r="R27" s="24">
        <v>2.2100000000000002E-2</v>
      </c>
      <c r="S27" s="25">
        <f t="shared" si="18"/>
        <v>44.2</v>
      </c>
      <c r="T27" s="24">
        <v>3.9300000000000002E-2</v>
      </c>
      <c r="U27" s="25">
        <f t="shared" si="19"/>
        <v>78.600000000000009</v>
      </c>
      <c r="V27" s="26">
        <v>5.9499999999999997E-2</v>
      </c>
      <c r="W27" s="23">
        <f t="shared" si="20"/>
        <v>119</v>
      </c>
      <c r="X27" s="24">
        <v>4.6300000000000001E-2</v>
      </c>
      <c r="Y27" s="25">
        <f t="shared" si="21"/>
        <v>92.600000000000009</v>
      </c>
      <c r="Z27" s="22">
        <v>7.2700000000000001E-2</v>
      </c>
      <c r="AA27" s="25">
        <f t="shared" si="22"/>
        <v>145.4</v>
      </c>
      <c r="AB27" s="27" t="str">
        <f t="shared" si="23"/>
        <v>31 (18 to 45)</v>
      </c>
      <c r="AC27" s="27" t="str">
        <f t="shared" si="24"/>
        <v>61 (44 to 79)</v>
      </c>
      <c r="AD27" s="27" t="str">
        <f t="shared" si="25"/>
        <v>119 (93 to 145)</v>
      </c>
    </row>
    <row r="28" spans="1:30" x14ac:dyDescent="0.3">
      <c r="A28" s="4" t="s">
        <v>48</v>
      </c>
      <c r="B28" s="4" t="s">
        <v>49</v>
      </c>
      <c r="C28" s="20"/>
      <c r="D28" s="20"/>
      <c r="E28" s="20"/>
      <c r="F28" s="20"/>
      <c r="G28" s="20"/>
      <c r="H28" s="34">
        <v>0.75</v>
      </c>
      <c r="I28" s="21">
        <f t="shared" si="13"/>
        <v>0.25</v>
      </c>
      <c r="J28" s="22">
        <v>1.5599999999999999E-2</v>
      </c>
      <c r="K28" s="23">
        <f t="shared" si="14"/>
        <v>62.4</v>
      </c>
      <c r="L28" s="24">
        <v>8.8999999999999999E-3</v>
      </c>
      <c r="M28" s="25">
        <f t="shared" si="15"/>
        <v>35.6</v>
      </c>
      <c r="N28" s="22">
        <v>2.23E-2</v>
      </c>
      <c r="O28" s="25">
        <f t="shared" si="16"/>
        <v>89.2</v>
      </c>
      <c r="P28" s="26">
        <v>3.0700000000000002E-2</v>
      </c>
      <c r="Q28" s="23">
        <f t="shared" si="17"/>
        <v>122.80000000000001</v>
      </c>
      <c r="R28" s="24">
        <v>2.2100000000000002E-2</v>
      </c>
      <c r="S28" s="25">
        <f t="shared" si="18"/>
        <v>88.4</v>
      </c>
      <c r="T28" s="24">
        <v>3.9300000000000002E-2</v>
      </c>
      <c r="U28" s="25">
        <f t="shared" si="19"/>
        <v>157.20000000000002</v>
      </c>
      <c r="V28" s="26">
        <v>5.9499999999999997E-2</v>
      </c>
      <c r="W28" s="23">
        <f t="shared" si="20"/>
        <v>238</v>
      </c>
      <c r="X28" s="24">
        <v>4.6300000000000001E-2</v>
      </c>
      <c r="Y28" s="25">
        <f t="shared" si="21"/>
        <v>185.20000000000002</v>
      </c>
      <c r="Z28" s="22">
        <v>7.2700000000000001E-2</v>
      </c>
      <c r="AA28" s="25">
        <f t="shared" si="22"/>
        <v>290.8</v>
      </c>
      <c r="AB28" s="27" t="str">
        <f t="shared" si="23"/>
        <v>62 (36 to 89)</v>
      </c>
      <c r="AC28" s="27" t="str">
        <f t="shared" si="24"/>
        <v>123 (88 to 157)</v>
      </c>
      <c r="AD28" s="27" t="str">
        <f t="shared" si="25"/>
        <v>238 (185 to 291)</v>
      </c>
    </row>
    <row r="29" spans="1:30" x14ac:dyDescent="0.3">
      <c r="A29" s="4" t="s">
        <v>50</v>
      </c>
      <c r="B29" s="4" t="s">
        <v>49</v>
      </c>
      <c r="C29" s="20"/>
      <c r="D29" s="20"/>
      <c r="E29" s="20"/>
      <c r="F29" s="20"/>
      <c r="G29" s="20"/>
      <c r="H29" s="34">
        <v>0.75</v>
      </c>
      <c r="I29" s="21">
        <f t="shared" si="13"/>
        <v>0.25</v>
      </c>
      <c r="J29" s="22">
        <v>1.5599999999999999E-2</v>
      </c>
      <c r="K29" s="23">
        <f t="shared" si="14"/>
        <v>62.4</v>
      </c>
      <c r="L29" s="24">
        <v>8.8999999999999999E-3</v>
      </c>
      <c r="M29" s="25">
        <f t="shared" si="15"/>
        <v>35.6</v>
      </c>
      <c r="N29" s="22">
        <v>2.23E-2</v>
      </c>
      <c r="O29" s="25">
        <f t="shared" si="16"/>
        <v>89.2</v>
      </c>
      <c r="P29" s="26">
        <v>3.0700000000000002E-2</v>
      </c>
      <c r="Q29" s="23">
        <f t="shared" si="17"/>
        <v>122.80000000000001</v>
      </c>
      <c r="R29" s="24">
        <v>2.2100000000000002E-2</v>
      </c>
      <c r="S29" s="25">
        <f t="shared" si="18"/>
        <v>88.4</v>
      </c>
      <c r="T29" s="24">
        <v>3.9300000000000002E-2</v>
      </c>
      <c r="U29" s="25">
        <f t="shared" si="19"/>
        <v>157.20000000000002</v>
      </c>
      <c r="V29" s="26">
        <v>5.9499999999999997E-2</v>
      </c>
      <c r="W29" s="23">
        <f t="shared" si="20"/>
        <v>238</v>
      </c>
      <c r="X29" s="24">
        <v>4.6300000000000001E-2</v>
      </c>
      <c r="Y29" s="25">
        <f t="shared" si="21"/>
        <v>185.20000000000002</v>
      </c>
      <c r="Z29" s="22">
        <v>7.2700000000000001E-2</v>
      </c>
      <c r="AA29" s="25">
        <f t="shared" si="22"/>
        <v>290.8</v>
      </c>
      <c r="AB29" s="27" t="str">
        <f t="shared" si="23"/>
        <v>62 (36 to 89)</v>
      </c>
      <c r="AC29" s="27" t="str">
        <f t="shared" si="24"/>
        <v>123 (88 to 157)</v>
      </c>
      <c r="AD29" s="27" t="str">
        <f t="shared" si="25"/>
        <v>238 (185 to 291)</v>
      </c>
    </row>
    <row r="30" spans="1:30" x14ac:dyDescent="0.3">
      <c r="A30" s="4" t="s">
        <v>51</v>
      </c>
      <c r="B30" s="4" t="s">
        <v>52</v>
      </c>
      <c r="C30" s="20"/>
      <c r="D30" s="20"/>
      <c r="E30" s="20"/>
      <c r="F30" s="20"/>
      <c r="G30" s="20"/>
      <c r="H30" s="34">
        <v>0.6</v>
      </c>
      <c r="I30" s="21">
        <f t="shared" si="13"/>
        <v>0.4</v>
      </c>
      <c r="J30" s="22">
        <v>1.5599999999999999E-2</v>
      </c>
      <c r="K30" s="23">
        <f t="shared" si="14"/>
        <v>38.999999999999993</v>
      </c>
      <c r="L30" s="24">
        <v>8.8999999999999999E-3</v>
      </c>
      <c r="M30" s="25">
        <f t="shared" si="15"/>
        <v>22.25</v>
      </c>
      <c r="N30" s="22">
        <v>2.23E-2</v>
      </c>
      <c r="O30" s="25">
        <f t="shared" si="16"/>
        <v>55.75</v>
      </c>
      <c r="P30" s="26">
        <v>3.0700000000000002E-2</v>
      </c>
      <c r="Q30" s="23">
        <f t="shared" si="17"/>
        <v>76.75</v>
      </c>
      <c r="R30" s="24">
        <v>2.2100000000000002E-2</v>
      </c>
      <c r="S30" s="25">
        <f t="shared" si="18"/>
        <v>55.25</v>
      </c>
      <c r="T30" s="24">
        <v>3.9300000000000002E-2</v>
      </c>
      <c r="U30" s="25">
        <f t="shared" si="19"/>
        <v>98.25</v>
      </c>
      <c r="V30" s="26">
        <v>5.9499999999999997E-2</v>
      </c>
      <c r="W30" s="23">
        <f t="shared" si="20"/>
        <v>148.75</v>
      </c>
      <c r="X30" s="24">
        <v>4.6300000000000001E-2</v>
      </c>
      <c r="Y30" s="25">
        <f t="shared" si="21"/>
        <v>115.74999999999999</v>
      </c>
      <c r="Z30" s="22">
        <v>7.2700000000000001E-2</v>
      </c>
      <c r="AA30" s="25">
        <f t="shared" si="22"/>
        <v>181.75</v>
      </c>
      <c r="AB30" s="27" t="str">
        <f t="shared" si="23"/>
        <v>39 (22 to 56)</v>
      </c>
      <c r="AC30" s="27" t="str">
        <f t="shared" si="24"/>
        <v>77 (55 to 98)</v>
      </c>
      <c r="AD30" s="27" t="str">
        <f t="shared" si="25"/>
        <v>149 (116 to 182)</v>
      </c>
    </row>
    <row r="31" spans="1:30" x14ac:dyDescent="0.3">
      <c r="A31" s="4" t="s">
        <v>53</v>
      </c>
      <c r="B31" s="4" t="s">
        <v>52</v>
      </c>
      <c r="C31" s="20"/>
      <c r="D31" s="20"/>
      <c r="E31" s="20"/>
      <c r="F31" s="20"/>
      <c r="G31" s="20"/>
      <c r="H31" s="34">
        <v>0.85</v>
      </c>
      <c r="I31" s="21">
        <f t="shared" si="13"/>
        <v>0.15000000000000002</v>
      </c>
      <c r="J31" s="22">
        <v>1.5599999999999999E-2</v>
      </c>
      <c r="K31" s="23">
        <f t="shared" si="14"/>
        <v>103.99999999999999</v>
      </c>
      <c r="L31" s="24">
        <v>8.8999999999999999E-3</v>
      </c>
      <c r="M31" s="25">
        <f t="shared" si="15"/>
        <v>59.333333333333321</v>
      </c>
      <c r="N31" s="22">
        <v>2.23E-2</v>
      </c>
      <c r="O31" s="25">
        <f t="shared" si="16"/>
        <v>148.66666666666663</v>
      </c>
      <c r="P31" s="26">
        <v>3.0700000000000002E-2</v>
      </c>
      <c r="Q31" s="23">
        <f t="shared" si="17"/>
        <v>204.66666666666663</v>
      </c>
      <c r="R31" s="24">
        <v>2.2100000000000002E-2</v>
      </c>
      <c r="S31" s="25">
        <f t="shared" si="18"/>
        <v>147.33333333333331</v>
      </c>
      <c r="T31" s="24">
        <v>3.9300000000000002E-2</v>
      </c>
      <c r="U31" s="25">
        <f t="shared" si="19"/>
        <v>261.99999999999994</v>
      </c>
      <c r="V31" s="26">
        <v>5.9499999999999997E-2</v>
      </c>
      <c r="W31" s="23">
        <f t="shared" si="20"/>
        <v>396.66666666666663</v>
      </c>
      <c r="X31" s="24">
        <v>4.6300000000000001E-2</v>
      </c>
      <c r="Y31" s="25">
        <f t="shared" si="21"/>
        <v>308.66666666666663</v>
      </c>
      <c r="Z31" s="22">
        <v>7.2700000000000001E-2</v>
      </c>
      <c r="AA31" s="25">
        <f t="shared" si="22"/>
        <v>484.66666666666657</v>
      </c>
      <c r="AB31" s="27" t="str">
        <f t="shared" si="23"/>
        <v>104 (59 to 149)</v>
      </c>
      <c r="AC31" s="27" t="str">
        <f t="shared" si="24"/>
        <v>205 (147 to 262)</v>
      </c>
      <c r="AD31" s="27" t="str">
        <f t="shared" si="25"/>
        <v>397 (309 to 485)</v>
      </c>
    </row>
  </sheetData>
  <hyperlinks>
    <hyperlink ref="B27" r:id="rId1" display="younger population &amp; more employability concerns; used Alzheimer's Dementia as starting point; http://healtheconomics.tuftsmedicalcenter.org/cear2n/search/weight0.aspx: Hornberger, John, Michalopoulos, Steven; Dai, Minghan; Andrade, Paula; Dilla, Tatiana; Happich, Michael; Cost-Effectiveness of Florbetapir-PET in Alzheimer's Disease: A Spanish Societal Perspective., J Ment Health Policy Econ,2015 Jun; 18(2):63-73" xr:uid="{00000000-0004-0000-0000-000000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"/>
  <sheetViews>
    <sheetView topLeftCell="A7" zoomScale="81" zoomScaleNormal="81" workbookViewId="0">
      <pane xSplit="1" topLeftCell="I1" activePane="topRight" state="frozen"/>
      <selection activeCell="A7" sqref="A7"/>
      <selection pane="topRight" activeCell="X20" sqref="X20"/>
    </sheetView>
  </sheetViews>
  <sheetFormatPr defaultColWidth="11.09765625" defaultRowHeight="15.6" outlineLevelRow="1" outlineLevelCol="3" x14ac:dyDescent="0.3"/>
  <cols>
    <col min="1" max="1" width="25.09765625" style="4" customWidth="1"/>
    <col min="2" max="2" width="12.5" style="4" customWidth="1" outlineLevel="2"/>
    <col min="3" max="3" width="13" style="4" customWidth="1" outlineLevel="3"/>
    <col min="4" max="5" width="12.5" style="4" customWidth="1" outlineLevel="3"/>
    <col min="6" max="8" width="12.5" style="4" customWidth="1" outlineLevel="2"/>
    <col min="9" max="9" width="19.09765625" style="4" customWidth="1" outlineLevel="2"/>
    <col min="10" max="10" width="12.5" style="4" customWidth="1" outlineLevel="2"/>
    <col min="11" max="11" width="12.5" style="4" customWidth="1" outlineLevel="3"/>
    <col min="12" max="19" width="12.5" style="4" customWidth="1" outlineLevel="2"/>
    <col min="20" max="21" width="12.5" style="4" customWidth="1" outlineLevel="1"/>
    <col min="22" max="22" width="21.09765625" style="4" customWidth="1"/>
    <col min="25" max="25" width="11.09765625" style="20"/>
  </cols>
  <sheetData>
    <row r="1" spans="1:25" s="37" customFormat="1" ht="109.2" x14ac:dyDescent="0.3">
      <c r="A1" s="29" t="s">
        <v>54</v>
      </c>
      <c r="B1" s="29" t="s">
        <v>23</v>
      </c>
      <c r="C1" s="29" t="s">
        <v>55</v>
      </c>
      <c r="D1" s="29" t="s">
        <v>56</v>
      </c>
      <c r="E1" s="29" t="s">
        <v>57</v>
      </c>
      <c r="F1" s="29" t="s">
        <v>43</v>
      </c>
      <c r="G1" s="29" t="s">
        <v>58</v>
      </c>
      <c r="H1" s="29" t="s">
        <v>59</v>
      </c>
      <c r="I1" s="29" t="s">
        <v>60</v>
      </c>
      <c r="J1" s="29" t="s">
        <v>61</v>
      </c>
      <c r="K1" s="29" t="s">
        <v>46</v>
      </c>
      <c r="L1" s="29" t="s">
        <v>62</v>
      </c>
      <c r="M1" s="29" t="s">
        <v>63</v>
      </c>
      <c r="N1" s="29" t="s">
        <v>64</v>
      </c>
      <c r="O1" s="29" t="s">
        <v>65</v>
      </c>
      <c r="P1" s="29" t="s">
        <v>66</v>
      </c>
      <c r="Q1" s="29" t="s">
        <v>67</v>
      </c>
      <c r="R1" s="29" t="s">
        <v>51</v>
      </c>
      <c r="S1" s="29" t="s">
        <v>53</v>
      </c>
      <c r="T1" s="35" t="s">
        <v>68</v>
      </c>
      <c r="U1" s="36" t="s">
        <v>69</v>
      </c>
      <c r="V1" s="29" t="s">
        <v>70</v>
      </c>
      <c r="X1" s="29" t="s">
        <v>71</v>
      </c>
      <c r="Y1" s="29" t="s">
        <v>72</v>
      </c>
    </row>
    <row r="2" spans="1:25" outlineLevel="1" x14ac:dyDescent="0.3">
      <c r="A2" s="20" t="s">
        <v>7</v>
      </c>
      <c r="B2" s="20">
        <v>0</v>
      </c>
      <c r="C2" s="20">
        <v>0.51</v>
      </c>
      <c r="D2" s="20">
        <v>0.62</v>
      </c>
      <c r="E2" s="20">
        <v>0.62</v>
      </c>
      <c r="F2" s="20">
        <v>0.62</v>
      </c>
      <c r="G2" s="20">
        <v>0.62</v>
      </c>
      <c r="H2" s="20">
        <v>0.62</v>
      </c>
      <c r="I2" s="20">
        <v>0.48099999999999998</v>
      </c>
      <c r="J2" s="20">
        <v>0.48099999999999998</v>
      </c>
      <c r="K2" s="20">
        <v>0.5</v>
      </c>
      <c r="L2" s="20">
        <v>0.75</v>
      </c>
      <c r="M2" s="20">
        <v>0.75</v>
      </c>
      <c r="N2" s="20">
        <v>0.75</v>
      </c>
      <c r="O2" s="20">
        <v>0.75</v>
      </c>
      <c r="P2" s="20">
        <v>0.75</v>
      </c>
      <c r="Q2" s="20">
        <v>0.75</v>
      </c>
      <c r="R2" s="20">
        <v>0.6</v>
      </c>
      <c r="S2" s="20">
        <v>0.85</v>
      </c>
      <c r="T2" s="20"/>
      <c r="U2" s="20"/>
      <c r="V2" s="20"/>
    </row>
    <row r="3" spans="1:25" outlineLevel="1" x14ac:dyDescent="0.3">
      <c r="A3" s="20" t="s">
        <v>8</v>
      </c>
      <c r="B3" s="20">
        <f t="shared" ref="B3:S3" si="0">1-B2</f>
        <v>1</v>
      </c>
      <c r="C3" s="20">
        <f t="shared" si="0"/>
        <v>0.49</v>
      </c>
      <c r="D3" s="20">
        <f t="shared" si="0"/>
        <v>0.38</v>
      </c>
      <c r="E3" s="20">
        <f t="shared" si="0"/>
        <v>0.38</v>
      </c>
      <c r="F3" s="20">
        <f t="shared" si="0"/>
        <v>0.38</v>
      </c>
      <c r="G3" s="20">
        <f t="shared" si="0"/>
        <v>0.38</v>
      </c>
      <c r="H3" s="20">
        <f t="shared" si="0"/>
        <v>0.38</v>
      </c>
      <c r="I3" s="20">
        <f t="shared" si="0"/>
        <v>0.51900000000000002</v>
      </c>
      <c r="J3" s="20">
        <f t="shared" si="0"/>
        <v>0.51900000000000002</v>
      </c>
      <c r="K3" s="20">
        <f t="shared" si="0"/>
        <v>0.5</v>
      </c>
      <c r="L3" s="20">
        <f t="shared" si="0"/>
        <v>0.25</v>
      </c>
      <c r="M3" s="20">
        <f t="shared" si="0"/>
        <v>0.25</v>
      </c>
      <c r="N3" s="20">
        <f t="shared" si="0"/>
        <v>0.25</v>
      </c>
      <c r="O3" s="20">
        <f t="shared" si="0"/>
        <v>0.25</v>
      </c>
      <c r="P3" s="20">
        <f t="shared" si="0"/>
        <v>0.25</v>
      </c>
      <c r="Q3" s="20">
        <f t="shared" si="0"/>
        <v>0.25</v>
      </c>
      <c r="R3" s="20">
        <f t="shared" si="0"/>
        <v>0.4</v>
      </c>
      <c r="S3" s="20">
        <f t="shared" si="0"/>
        <v>0.15000000000000002</v>
      </c>
      <c r="T3" s="20"/>
      <c r="U3" s="20"/>
      <c r="V3" s="20"/>
    </row>
    <row r="4" spans="1:25" outlineLevel="1" x14ac:dyDescent="0.3">
      <c r="A4" s="20" t="s">
        <v>73</v>
      </c>
      <c r="B4" s="38">
        <v>15.6</v>
      </c>
      <c r="C4" s="38">
        <v>31.836734693877599</v>
      </c>
      <c r="D4" s="38">
        <v>41.052631578947398</v>
      </c>
      <c r="E4" s="38">
        <v>41.052631578947398</v>
      </c>
      <c r="F4" s="38">
        <v>41.052631578947398</v>
      </c>
      <c r="G4" s="38">
        <v>41.052631578947398</v>
      </c>
      <c r="H4" s="38">
        <v>41.052631578947398</v>
      </c>
      <c r="I4" s="38">
        <v>30.0578034682081</v>
      </c>
      <c r="J4" s="38">
        <v>30.0578034682081</v>
      </c>
      <c r="K4" s="38">
        <v>31.2</v>
      </c>
      <c r="L4" s="38">
        <v>62.4</v>
      </c>
      <c r="M4" s="38">
        <v>62.4</v>
      </c>
      <c r="N4" s="38">
        <v>62.4</v>
      </c>
      <c r="O4" s="38">
        <v>62.4</v>
      </c>
      <c r="P4" s="38">
        <v>62.4</v>
      </c>
      <c r="Q4" s="38">
        <v>62.4</v>
      </c>
      <c r="R4" s="38">
        <v>39</v>
      </c>
      <c r="S4" s="38">
        <v>104</v>
      </c>
      <c r="T4" s="39">
        <v>1.5599999999999999E-2</v>
      </c>
      <c r="U4" s="39">
        <v>1.5599999999999999E-2</v>
      </c>
      <c r="V4" s="39">
        <v>1.5599999999999999E-2</v>
      </c>
    </row>
    <row r="5" spans="1:25" outlineLevel="1" x14ac:dyDescent="0.3">
      <c r="A5" s="20" t="s">
        <v>74</v>
      </c>
      <c r="B5" s="38">
        <v>30.7</v>
      </c>
      <c r="C5" s="38">
        <v>62.653061224489797</v>
      </c>
      <c r="D5" s="38">
        <v>80.789473684210506</v>
      </c>
      <c r="E5" s="38">
        <v>80.789473684210506</v>
      </c>
      <c r="F5" s="38">
        <v>80.789473684210506</v>
      </c>
      <c r="G5" s="38">
        <v>80.789473684210506</v>
      </c>
      <c r="H5" s="38">
        <v>80.789473684210506</v>
      </c>
      <c r="I5" s="38">
        <v>59.152215799614602</v>
      </c>
      <c r="J5" s="38">
        <v>59.152215799614602</v>
      </c>
      <c r="K5" s="38">
        <v>61.4</v>
      </c>
      <c r="L5" s="38">
        <v>122.8</v>
      </c>
      <c r="M5" s="38">
        <v>122.8</v>
      </c>
      <c r="N5" s="38">
        <v>122.8</v>
      </c>
      <c r="O5" s="38">
        <v>122.8</v>
      </c>
      <c r="P5" s="38">
        <v>122.8</v>
      </c>
      <c r="Q5" s="38">
        <v>122.8</v>
      </c>
      <c r="R5" s="38">
        <v>76.75</v>
      </c>
      <c r="S5" s="38">
        <v>204.666666666667</v>
      </c>
      <c r="T5" s="39">
        <v>3.0700000000000002E-2</v>
      </c>
      <c r="U5" s="39">
        <v>3.0700000000000002E-2</v>
      </c>
      <c r="V5" s="39">
        <v>3.0700000000000002E-2</v>
      </c>
    </row>
    <row r="6" spans="1:25" outlineLevel="1" x14ac:dyDescent="0.3">
      <c r="A6" s="20" t="s">
        <v>75</v>
      </c>
      <c r="B6" s="38">
        <v>59.5</v>
      </c>
      <c r="C6" s="38">
        <v>121.428571428571</v>
      </c>
      <c r="D6" s="38">
        <v>156.57894736842101</v>
      </c>
      <c r="E6" s="38">
        <v>156.57894736842101</v>
      </c>
      <c r="F6" s="38">
        <v>156.57894736842101</v>
      </c>
      <c r="G6" s="38">
        <v>156.57894736842101</v>
      </c>
      <c r="H6" s="38">
        <v>156.57894736842101</v>
      </c>
      <c r="I6" s="38">
        <v>114.64354527938301</v>
      </c>
      <c r="J6" s="38">
        <v>114.64354527938301</v>
      </c>
      <c r="K6" s="38">
        <v>119</v>
      </c>
      <c r="L6" s="38">
        <v>238</v>
      </c>
      <c r="M6" s="38">
        <v>238</v>
      </c>
      <c r="N6" s="38">
        <v>238</v>
      </c>
      <c r="O6" s="38">
        <v>238</v>
      </c>
      <c r="P6" s="38">
        <v>238</v>
      </c>
      <c r="Q6" s="38">
        <v>238</v>
      </c>
      <c r="R6" s="38">
        <v>148.75</v>
      </c>
      <c r="S6" s="38">
        <v>396.66666666666703</v>
      </c>
      <c r="T6" s="39">
        <v>5.9499999999999997E-2</v>
      </c>
      <c r="U6" s="39">
        <v>5.9499999999999997E-2</v>
      </c>
      <c r="V6" s="39">
        <v>5.9499999999999997E-2</v>
      </c>
    </row>
    <row r="7" spans="1:25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5" x14ac:dyDescent="0.3">
      <c r="A8" s="40" t="s">
        <v>76</v>
      </c>
      <c r="B8" s="41">
        <v>16</v>
      </c>
      <c r="C8" s="41"/>
      <c r="D8" s="41"/>
      <c r="E8" s="41"/>
      <c r="F8" s="41"/>
      <c r="G8" s="41"/>
      <c r="H8" s="41"/>
      <c r="I8" s="41">
        <v>68</v>
      </c>
      <c r="J8" s="41"/>
      <c r="K8" s="41"/>
      <c r="L8" s="41"/>
      <c r="M8" s="41"/>
      <c r="N8" s="41"/>
      <c r="O8" s="41"/>
      <c r="P8" s="41"/>
      <c r="Q8" s="41"/>
      <c r="R8" s="42">
        <v>-9</v>
      </c>
      <c r="S8" s="43">
        <v>-36</v>
      </c>
      <c r="T8" s="40">
        <f>T11</f>
        <v>5.1292000000000004E-2</v>
      </c>
      <c r="U8" s="40">
        <f>U11</f>
        <v>-5.4000000000000012E-3</v>
      </c>
      <c r="V8" s="40">
        <f>V11</f>
        <v>4.5892000000000002E-2</v>
      </c>
      <c r="X8" s="4">
        <f>COUNTA(B8:S8)</f>
        <v>4</v>
      </c>
      <c r="Y8" s="20">
        <f>X8-1</f>
        <v>3</v>
      </c>
    </row>
    <row r="9" spans="1:25" x14ac:dyDescent="0.3">
      <c r="A9" s="4" t="s">
        <v>77</v>
      </c>
      <c r="B9" s="44" t="s">
        <v>78</v>
      </c>
      <c r="C9" s="44"/>
      <c r="D9" s="44"/>
      <c r="E9" s="44"/>
      <c r="F9" s="44"/>
      <c r="G9" s="44"/>
      <c r="H9" s="44"/>
      <c r="I9" s="44" t="s">
        <v>79</v>
      </c>
      <c r="J9" s="44"/>
      <c r="K9" s="44"/>
      <c r="L9" s="44"/>
      <c r="M9" s="44"/>
      <c r="N9" s="44"/>
      <c r="O9" s="44"/>
      <c r="P9" s="44"/>
      <c r="Q9" s="44"/>
      <c r="R9" s="44" t="s">
        <v>80</v>
      </c>
      <c r="S9" s="44" t="s">
        <v>78</v>
      </c>
      <c r="T9" s="44" t="s">
        <v>79</v>
      </c>
      <c r="U9" s="44" t="s">
        <v>79</v>
      </c>
      <c r="V9" s="44" t="s">
        <v>79</v>
      </c>
    </row>
    <row r="10" spans="1:25" x14ac:dyDescent="0.3">
      <c r="A10" s="20" t="s">
        <v>81</v>
      </c>
      <c r="B10" s="45" t="str">
        <f t="array" ref="B10">IF(B8="","",(_xlfn.IFS(AND(B8&lt;=0,B8&gt;=-B$4),"Trivial Harm",AND(B8&gt;=-B$5,B8&lt;=-B$4),"Small Harm",AND(B8&gt;=-B$6,B8&lt;=-B$5),"Moderate Harm",B8&lt;=-B$6,"Large Harm",AND(B8&gt;=0,B8&lt;=B$4),"Trivial Benefit",AND(B8&lt;=B$5,B8&gt;=B$4),"Small Benefit",AND(B8&lt;=B$6,B8&gt;=B$5),"Moderate Benefit",B8&gt;=B$6,"Large Benefit")))</f>
        <v>Small Benefit</v>
      </c>
      <c r="C10" s="45" t="str">
        <f t="array" ref="C10">IF(C8="","",(_xlfn.IFS(AND(C8&lt;=0,C8&gt;=-C$4),"Trivial Harm",AND(C8&gt;=-C$5,C8&lt;=-C$4),"Small Harm",AND(C8&gt;=-C$6,C8&lt;=-C$5),"Moderate Harm",C8&lt;=-C$6,"Large Harm",AND(C8&gt;=0,C8&lt;=C$4),"Trivial Benefit",AND(C8&lt;=C$5,C8&gt;=C$4),"Small Benefit",AND(C8&lt;=C$6,C8&gt;=C$5),"Moderate Benefit",C8&gt;=C$6,"Large Benefit")))</f>
        <v/>
      </c>
      <c r="D10" s="45" t="str">
        <f t="array" ref="D10">IF(D8="","",(_xlfn.IFS(AND(D8&lt;=0,D8&gt;=-D$4),"Trivial Harm",AND(D8&gt;=-D$5,D8&lt;=-D$4),"Small Harm",AND(D8&gt;=-D$6,D8&lt;=-D$5),"Moderate Harm",D8&lt;=-D$6,"Large Harm",AND(D8&gt;=0,D8&lt;=D$4),"Trivial Benefit",AND(D8&lt;=D$5,D8&gt;=D$4),"Small Benefit",AND(D8&lt;=D$6,D8&gt;=D$5),"Moderate Benefit",D8&gt;=D$6,"Large Benefit")))</f>
        <v/>
      </c>
      <c r="E10" s="45" t="str">
        <f t="array" ref="E10">IF(E8="","",(_xlfn.IFS(AND(E8&lt;=0,E8&gt;=-E$4),"Trivial Harm",AND(E8&gt;=-E$5,E8&lt;=-E$4),"Small Harm",AND(E8&gt;=-E$6,E8&lt;=-E$5),"Moderate Harm",E8&lt;=-E$6,"Large Harm",AND(E8&gt;=0,E8&lt;=E$4),"Trivial Benefit",AND(E8&lt;=E$5,E8&gt;=E$4),"Small Benefit",AND(E8&lt;=E$6,E8&gt;=E$5),"Moderate Benefit",E8&gt;=E$6,"Large Benefit")))</f>
        <v/>
      </c>
      <c r="F10" s="45" t="str">
        <f t="array" ref="F10">IF(F8="","",(_xlfn.IFS(AND(F8&lt;=0,F8&gt;=-F$4),"Trivial Harm",AND(F8&gt;=-F$5,F8&lt;=-F$4),"Small Harm",AND(F8&gt;=-F$6,F8&lt;=-F$5),"Moderate Harm",F8&lt;=-F$6,"Large Harm",AND(F8&gt;=0,F8&lt;=F$4),"Trivial Benefit",AND(F8&lt;=F$5,F8&gt;=F$4),"Small Benefit",AND(F8&lt;=F$6,F8&gt;=F$5),"Moderate Benefit",F8&gt;=F$6,"Large Benefit")))</f>
        <v/>
      </c>
      <c r="G10" s="45" t="str">
        <f t="array" ref="G10">IF(G8="","",(_xlfn.IFS(AND(G8&lt;=0,G8&gt;=-G$4),"Trivial Harm",AND(G8&gt;=-G$5,G8&lt;=-G$4),"Small Harm",AND(G8&gt;=-G$6,G8&lt;=-G$5),"Moderate Harm",G8&lt;=-G$6,"Large Harm",AND(G8&gt;=0,G8&lt;=G$4),"Trivial Benefit",AND(G8&lt;=G$5,G8&gt;=G$4),"Small Benefit",AND(G8&lt;=G$6,G8&gt;=G$5),"Moderate Benefit",G8&gt;=G$6,"Large Benefit")))</f>
        <v/>
      </c>
      <c r="H10" s="45" t="str">
        <f t="array" ref="H10">IF(H8="","",(_xlfn.IFS(AND(H8&lt;=0,H8&gt;=-H$4),"Trivial Harm",AND(H8&gt;=-H$5,H8&lt;=-H$4),"Small Harm",AND(H8&gt;=-H$6,H8&lt;=-H$5),"Moderate Harm",H8&lt;=-H$6,"Large Harm",AND(H8&gt;=0,H8&lt;=H$4),"Trivial Benefit",AND(H8&lt;=H$5,H8&gt;=H$4),"Small Benefit",AND(H8&lt;=H$6,H8&gt;=H$5),"Moderate Benefit",H8&gt;=H$6,"Large Benefit")))</f>
        <v/>
      </c>
      <c r="I10" s="45" t="str">
        <f t="array" ref="I10">IF(I8="","",(_xlfn.IFS(AND(I8&lt;=0,I8&gt;=-I$4),"Trivial Harm",AND(I8&gt;=-I$5,I8&lt;=-I$4),"Small Harm",AND(I8&gt;=-I$6,I8&lt;=-I$5),"Moderate Harm",I8&lt;=-I$6,"Large Harm",AND(I8&gt;=0,I8&lt;=I$4),"Trivial Benefit",AND(I8&lt;=I$5,I8&gt;=I$4),"Small Benefit",AND(I8&lt;=I$6,I8&gt;=I$5),"Moderate Benefit",I8&gt;=I$6,"Large Benefit")))</f>
        <v>Moderate Benefit</v>
      </c>
      <c r="J10" s="45" t="str">
        <f t="array" ref="J10">IF(J8="","",(_xlfn.IFS(AND(J8&lt;=0,J8&gt;=-J$4),"Trivial Harm",AND(J8&gt;=-J$5,J8&lt;=-J$4),"Small Harm",AND(J8&gt;=-J$6,J8&lt;=-J$5),"Moderate Harm",J8&lt;=-J$6,"Large Harm",AND(J8&gt;=0,J8&lt;=J$4),"Trivial Benefit",AND(J8&lt;=J$5,J8&gt;=J$4),"Small Benefit",AND(J8&lt;=J$6,J8&gt;=J$5),"Moderate Benefit",J8&gt;=J$6,"Large Benefit")))</f>
        <v/>
      </c>
      <c r="K10" s="45" t="str">
        <f t="array" ref="K10">IF(K8="","",(_xlfn.IFS(AND(K8&lt;=0,K8&gt;=-K$4),"Trivial Harm",AND(K8&gt;=-K$5,K8&lt;=-K$4),"Small Harm",AND(K8&gt;=-K$6,K8&lt;=-K$5),"Moderate Harm",K8&lt;=-K$6,"Large Harm",AND(K8&gt;=0,K8&lt;=K$4),"Trivial Benefit",AND(K8&lt;=K$5,K8&gt;=K$4),"Small Benefit",AND(K8&lt;=K$6,K8&gt;=K$5),"Moderate Benefit",K8&gt;=K$6,"Large Benefit")))</f>
        <v/>
      </c>
      <c r="L10" s="45" t="str">
        <f t="array" ref="L10">IF(L8="","",(_xlfn.IFS(AND(L8&lt;=0,L8&gt;=-L$4),"Trivial Harm",AND(L8&gt;=-L$5,L8&lt;=-L$4),"Small Harm",AND(L8&gt;=-L$6,L8&lt;=-L$5),"Moderate Harm",L8&lt;=-L$6,"Large Harm",AND(L8&gt;=0,L8&lt;=L$4),"Trivial Benefit",AND(L8&lt;=L$5,L8&gt;=L$4),"Small Benefit",AND(L8&lt;=L$6,L8&gt;=L$5),"Moderate Benefit",L8&gt;=L$6,"Large Benefit")))</f>
        <v/>
      </c>
      <c r="M10" s="45" t="str">
        <f t="array" ref="M10">IF(M8="","",(_xlfn.IFS(AND(M8&lt;=0,M8&gt;=-M$4),"Trivial Harm",AND(M8&gt;=-M$5,M8&lt;=-M$4),"Small Harm",AND(M8&gt;=-M$6,M8&lt;=-M$5),"Moderate Harm",M8&lt;=-M$6,"Large Harm",AND(M8&gt;=0,M8&lt;=M$4),"Trivial Benefit",AND(M8&lt;=M$5,M8&gt;=M$4),"Small Benefit",AND(M8&lt;=M$6,M8&gt;=M$5),"Moderate Benefit",M8&gt;=M$6,"Large Benefit")))</f>
        <v/>
      </c>
      <c r="N10" s="45" t="str">
        <f t="array" ref="N10">IF(N8="","",(_xlfn.IFS(AND(N8&lt;=0,N8&gt;=-N$4),"Trivial Harm",AND(N8&gt;=-N$5,N8&lt;=-N$4),"Small Harm",AND(N8&gt;=-N$6,N8&lt;=-N$5),"Moderate Harm",N8&lt;=-N$6,"Large Harm",AND(N8&gt;=0,N8&lt;=N$4),"Trivial Benefit",AND(N8&lt;=N$5,N8&gt;=N$4),"Small Benefit",AND(N8&lt;=N$6,N8&gt;=N$5),"Moderate Benefit",N8&gt;=N$6,"Large Benefit")))</f>
        <v/>
      </c>
      <c r="O10" s="45" t="str">
        <f t="array" ref="O10">IF(O8="","",(_xlfn.IFS(AND(O8&lt;=0,O8&gt;=-O$4),"Trivial Harm",AND(O8&gt;=-O$5,O8&lt;=-O$4),"Small Harm",AND(O8&gt;=-O$6,O8&lt;=-O$5),"Moderate Harm",O8&lt;=-O$6,"Large Harm",AND(O8&gt;=0,O8&lt;=O$4),"Trivial Benefit",AND(O8&lt;=O$5,O8&gt;=O$4),"Small Benefit",AND(O8&lt;=O$6,O8&gt;=O$5),"Moderate Benefit",O8&gt;=O$6,"Large Benefit")))</f>
        <v/>
      </c>
      <c r="P10" s="45" t="str">
        <f t="array" ref="P10">IF(P8="","",(_xlfn.IFS(AND(P8&lt;=0,P8&gt;=-P$4),"Trivial Harm",AND(P8&gt;=-P$5,P8&lt;=-P$4),"Small Harm",AND(P8&gt;=-P$6,P8&lt;=-P$5),"Moderate Harm",P8&lt;=-P$6,"Large Harm",AND(P8&gt;=0,P8&lt;=P$4),"Trivial Benefit",AND(P8&lt;=P$5,P8&gt;=P$4),"Small Benefit",AND(P8&lt;=P$6,P8&gt;=P$5),"Moderate Benefit",P8&gt;=P$6,"Large Benefit")))</f>
        <v/>
      </c>
      <c r="Q10" s="45" t="str">
        <f t="array" ref="Q10">IF(Q8="","",(_xlfn.IFS(AND(Q8&lt;=0,Q8&gt;=-Q$4),"Trivial Harm",AND(Q8&gt;=-Q$5,Q8&lt;=-Q$4),"Small Harm",AND(Q8&gt;=-Q$6,Q8&lt;=-Q$5),"Moderate Harm",Q8&lt;=-Q$6,"Large Harm",AND(Q8&gt;=0,Q8&lt;=Q$4),"Trivial Benefit",AND(Q8&lt;=Q$5,Q8&gt;=Q$4),"Small Benefit",AND(Q8&lt;=Q$6,Q8&gt;=Q$5),"Moderate Benefit",Q8&gt;=Q$6,"Large Benefit")))</f>
        <v/>
      </c>
      <c r="R10" s="45" t="str">
        <f t="array" ref="R10">IF(R8="","",(_xlfn.IFS(AND(R8&lt;=0,R8&gt;=-R$4),"Trivial Harm",AND(R8&gt;=-R$5,R8&lt;=-R$4),"Small Harm",AND(R8&gt;=-R$6,R8&lt;=-R$5),"Moderate Harm",R8&lt;=-R$6,"Large Harm",AND(R8&gt;=0,R8&lt;=R$4),"Trivial Benefit",AND(R8&lt;=R$5,R8&gt;=R$4),"Small Benefit",AND(R8&lt;=R$6,R8&gt;=R$5),"Moderate Benefit",R8&gt;=R$6,"Large Benefit")))</f>
        <v>Trivial Harm</v>
      </c>
      <c r="S10" s="45" t="str">
        <f t="array" ref="S10">IF(S8="","",(_xlfn.IFS(AND(S8&lt;=0,S8&gt;=-S$4),"Trivial Harm",AND(S8&gt;=-S$5,S8&lt;=-S$4),"Small Harm",AND(S8&gt;=-S$6,S8&lt;=-S$5),"Moderate Harm",S8&lt;=-S$6,"Large Harm",AND(S8&gt;=0,S8&lt;=S$4),"Trivial Benefit",AND(S8&lt;=S$5,S8&gt;=S$4),"Small Benefit",AND(S8&lt;=S$6,S8&gt;=S$5),"Moderate Benefit",S8&gt;=S$6,"Large Benefit")))</f>
        <v>Trivial Harm</v>
      </c>
      <c r="T10" s="45" t="str">
        <f t="array" ref="T10">_xlfn.IFS(AND(T8&lt;=0,T8&gt;=-T$4),"Trivial Harm",AND(T8&gt;=-T$5, T8&lt;=-T$4),"Small Harm",AND(T8&gt;=-T$6, T8&lt;=-T$5),"Moderate Harm",T8&lt;=-T$6,"Large Harm",AND(T8&gt;=0,T8&lt;=T$4),"Trivial Benefit",AND(T8&lt;=T$5, T8&gt;=T$4),"Small Benefit",AND(T8&lt;=T$6, T8&gt;=T$5),"Moderate Benefit",T8&gt;=T$6,"Large Benefit")</f>
        <v>Moderate Benefit</v>
      </c>
      <c r="U10" s="45" t="str">
        <f t="array" ref="U10">_xlfn.IFS(AND(U8&lt;=0,U8&gt;=-U$4),"Trivial Harm",AND(U8&gt;=-U$5, U8&lt;=-U$4),"Small Harm",AND(U8&gt;=-U$6, U8&lt;=-U$5),"Moderate Harm",U8&lt;=-U$6,"Large Harm",AND(U8&gt;=0,U8&lt;=U$4),"Trivial Benefit",AND(U8&lt;=U$5, U8&gt;=U$4),"Small Benefit",AND(U8&lt;=U$6, U8&gt;=U$5),"Moderate Benefit",U8&gt;=U$6,"Large Benefit")</f>
        <v>Trivial Harm</v>
      </c>
      <c r="V10" s="45" t="str">
        <f t="array" ref="V10">_xlfn.IFS(AND(V8&lt;=0,V8&gt;=-V$4),"Trivial Harm",AND(V8&gt;=-V$5, V8&lt;=-V$4),"Small Harm",AND(V8&gt;=-V$6, V8&lt;=-V$5),"Moderate Harm",V8&lt;=-V$6,"Large Harm",AND(V8&gt;=0,V8&lt;=V$4),"Trivial Benefit",AND(V8&lt;=V$5, V8&gt;=V$4),"Small Benefit",AND(V8&lt;=V$6, V8&gt;=V$5),"Moderate Benefit",V8&gt;=V$6,"Large Benefit")</f>
        <v>Moderate Benefit</v>
      </c>
    </row>
    <row r="11" spans="1:25" x14ac:dyDescent="0.3">
      <c r="A11" s="20" t="s">
        <v>82</v>
      </c>
      <c r="B11" s="45">
        <f t="shared" ref="B11:S11" si="1">IF(B8="", "",  (B8*B$3)/1000)</f>
        <v>1.6E-2</v>
      </c>
      <c r="C11" s="45" t="str">
        <f t="shared" si="1"/>
        <v/>
      </c>
      <c r="D11" s="45" t="str">
        <f t="shared" si="1"/>
        <v/>
      </c>
      <c r="E11" s="45" t="str">
        <f t="shared" si="1"/>
        <v/>
      </c>
      <c r="F11" s="45" t="str">
        <f t="shared" si="1"/>
        <v/>
      </c>
      <c r="G11" s="45" t="str">
        <f t="shared" si="1"/>
        <v/>
      </c>
      <c r="H11" s="45" t="str">
        <f t="shared" si="1"/>
        <v/>
      </c>
      <c r="I11" s="45">
        <f t="shared" si="1"/>
        <v>3.5292000000000004E-2</v>
      </c>
      <c r="J11" s="45" t="str">
        <f t="shared" si="1"/>
        <v/>
      </c>
      <c r="K11" s="45" t="str">
        <f t="shared" si="1"/>
        <v/>
      </c>
      <c r="L11" s="45" t="str">
        <f t="shared" si="1"/>
        <v/>
      </c>
      <c r="M11" s="45" t="str">
        <f t="shared" si="1"/>
        <v/>
      </c>
      <c r="N11" s="45" t="str">
        <f t="shared" si="1"/>
        <v/>
      </c>
      <c r="O11" s="45" t="str">
        <f t="shared" si="1"/>
        <v/>
      </c>
      <c r="P11" s="45" t="str">
        <f t="shared" si="1"/>
        <v/>
      </c>
      <c r="Q11" s="45" t="str">
        <f t="shared" si="1"/>
        <v/>
      </c>
      <c r="R11" s="45">
        <f t="shared" si="1"/>
        <v>-3.5999999999999999E-3</v>
      </c>
      <c r="S11" s="45">
        <f t="shared" si="1"/>
        <v>-5.4000000000000003E-3</v>
      </c>
      <c r="T11" s="46">
        <f>SUMIF($B11:$S11, "&gt;0")</f>
        <v>5.1292000000000004E-2</v>
      </c>
      <c r="U11" s="46">
        <f>SUMIF($B11:$S11, "&lt;0")-R11</f>
        <v>-5.4000000000000012E-3</v>
      </c>
      <c r="V11" s="46">
        <f>SUM(T11, U11)</f>
        <v>4.5892000000000002E-2</v>
      </c>
    </row>
    <row r="12" spans="1:25" x14ac:dyDescent="0.3">
      <c r="A12" s="40" t="s">
        <v>83</v>
      </c>
      <c r="B12" s="47">
        <v>9</v>
      </c>
      <c r="C12" s="47"/>
      <c r="D12" s="47"/>
      <c r="E12" s="47"/>
      <c r="F12" s="48">
        <v>-13</v>
      </c>
      <c r="G12" s="47">
        <v>17</v>
      </c>
      <c r="H12" s="47"/>
      <c r="I12" s="47">
        <v>41</v>
      </c>
      <c r="J12" s="47"/>
      <c r="K12" s="47"/>
      <c r="L12" s="47"/>
      <c r="M12" s="47"/>
      <c r="N12" s="47"/>
      <c r="O12" s="47"/>
      <c r="P12" s="47"/>
      <c r="Q12" s="47"/>
      <c r="R12" s="48">
        <v>-32</v>
      </c>
      <c r="S12" s="49">
        <v>-44</v>
      </c>
      <c r="T12" s="40">
        <f>T15</f>
        <v>3.6738999999999994E-2</v>
      </c>
      <c r="U12" s="40">
        <f>U15</f>
        <v>-6.6000000000000034E-3</v>
      </c>
      <c r="V12" s="40">
        <f>V15</f>
        <v>3.0138999999999992E-2</v>
      </c>
      <c r="X12" s="4">
        <f>COUNTA(B12:S12)</f>
        <v>6</v>
      </c>
      <c r="Y12" s="20">
        <f>X12-2</f>
        <v>4</v>
      </c>
    </row>
    <row r="13" spans="1:25" x14ac:dyDescent="0.3">
      <c r="A13" s="4" t="s">
        <v>77</v>
      </c>
      <c r="B13" s="44" t="s">
        <v>79</v>
      </c>
      <c r="C13" s="44"/>
      <c r="D13" s="50"/>
      <c r="E13" s="44"/>
      <c r="F13" s="44" t="s">
        <v>79</v>
      </c>
      <c r="G13" s="44" t="s">
        <v>79</v>
      </c>
      <c r="H13" s="50"/>
      <c r="I13" s="44" t="s">
        <v>79</v>
      </c>
      <c r="J13" s="50"/>
      <c r="K13" s="44"/>
      <c r="L13" s="44"/>
      <c r="M13" s="50"/>
      <c r="N13" s="50"/>
      <c r="O13" s="50"/>
      <c r="P13" s="50"/>
      <c r="Q13" s="44"/>
      <c r="R13" s="44" t="s">
        <v>79</v>
      </c>
      <c r="S13" s="44" t="s">
        <v>78</v>
      </c>
      <c r="T13" s="44" t="s">
        <v>79</v>
      </c>
      <c r="U13" s="44" t="s">
        <v>79</v>
      </c>
      <c r="V13" s="44" t="s">
        <v>79</v>
      </c>
    </row>
    <row r="14" spans="1:25" x14ac:dyDescent="0.3">
      <c r="A14" s="4" t="s">
        <v>81</v>
      </c>
      <c r="B14" s="45" t="str">
        <f t="array" ref="B14">IF(B12="","",(_xlfn.IFS(AND(B12&lt;=0,B12&gt;=-B$4),"Trivial Harm",AND(B12&gt;=-B$5,B12&lt;=-B$4),"Small Harm",AND(B12&gt;=-B$6,B12&lt;=-B$5),"Moderate Harm",B12&lt;=-B$6,"Large Harm",AND(B12&gt;=0,B12&lt;=B$4),"Trivial Benefit",AND(B12&lt;=B$5,B12&gt;=B$4),"Small Benefit",AND(B12&lt;=B$6,B12&gt;=B$5),"Moderate Benefit",B12&gt;=B$6,"Large Benefit")))</f>
        <v>Trivial Benefit</v>
      </c>
      <c r="C14" s="45" t="str">
        <f t="array" ref="C14">IF(C12="","",(_xlfn.IFS(AND(C12&lt;=0,C12&gt;=-C$4),"Trivial Harm",AND(C12&gt;=-C$5,C12&lt;=-C$4),"Small Harm",AND(C12&gt;=-C$6,C12&lt;=-C$5),"Moderate Harm",C12&lt;=-C$6,"Large Harm",AND(C12&gt;=0,C12&lt;=C$4),"Trivial Benefit",AND(C12&lt;=C$5,C12&gt;=C$4),"Small Benefit",AND(C12&lt;=C$6,C12&gt;=C$5),"Moderate Benefit",C12&gt;=C$6,"Large Benefit")))</f>
        <v/>
      </c>
      <c r="D14" s="45" t="str">
        <f t="array" ref="D14">IF(D12="","",(_xlfn.IFS(AND(D12&lt;=0,D12&gt;=-D$4),"Trivial Harm",AND(D12&gt;=-D$5,D12&lt;=-D$4),"Small Harm",AND(D12&gt;=-D$6,D12&lt;=-D$5),"Moderate Harm",D12&lt;=-D$6,"Large Harm",AND(D12&gt;=0,D12&lt;=D$4),"Trivial Benefit",AND(D12&lt;=D$5,D12&gt;=D$4),"Small Benefit",AND(D12&lt;=D$6,D12&gt;=D$5),"Moderate Benefit",D12&gt;=D$6,"Large Benefit")))</f>
        <v/>
      </c>
      <c r="E14" s="45" t="str">
        <f t="array" ref="E14">IF(E12="","",(_xlfn.IFS(AND(E12&lt;=0,E12&gt;=-E$4),"Trivial Harm",AND(E12&gt;=-E$5,E12&lt;=-E$4),"Small Harm",AND(E12&gt;=-E$6,E12&lt;=-E$5),"Moderate Harm",E12&lt;=-E$6,"Large Harm",AND(E12&gt;=0,E12&lt;=E$4),"Trivial Benefit",AND(E12&lt;=E$5,E12&gt;=E$4),"Small Benefit",AND(E12&lt;=E$6,E12&gt;=E$5),"Moderate Benefit",E12&gt;=E$6,"Large Benefit")))</f>
        <v/>
      </c>
      <c r="F14" s="45" t="str">
        <f t="array" ref="F14">IF(F12="","",(_xlfn.IFS(AND(F12&lt;=0,F12&gt;=-F$4),"Trivial Harm",AND(F12&gt;=-F$5,F12&lt;=-F$4),"Small Harm",AND(F12&gt;=-F$6,F12&lt;=-F$5),"Moderate Harm",F12&lt;=-F$6,"Large Harm",AND(F12&gt;=0,F12&lt;=F$4),"Trivial Benefit",AND(F12&lt;=F$5,F12&gt;=F$4),"Small Benefit",AND(F12&lt;=F$6,F12&gt;=F$5),"Moderate Benefit",F12&gt;=F$6,"Large Benefit")))</f>
        <v>Trivial Harm</v>
      </c>
      <c r="G14" s="45" t="str">
        <f t="array" ref="G14">IF(G12="","",(_xlfn.IFS(AND(G12&lt;=0,G12&gt;=-G$4),"Trivial Harm",AND(G12&gt;=-G$5,G12&lt;=-G$4),"Small Harm",AND(G12&gt;=-G$6,G12&lt;=-G$5),"Moderate Harm",G12&lt;=-G$6,"Large Harm",AND(G12&gt;=0,G12&lt;=G$4),"Trivial Benefit",AND(G12&lt;=G$5,G12&gt;=G$4),"Small Benefit",AND(G12&lt;=G$6,G12&gt;=G$5),"Moderate Benefit",G12&gt;=G$6,"Large Benefit")))</f>
        <v>Trivial Benefit</v>
      </c>
      <c r="H14" s="45" t="str">
        <f t="array" ref="H14">IF(H12="","",(_xlfn.IFS(AND(H12&lt;=0,H12&gt;=-H$4),"Trivial Harm",AND(H12&gt;=-H$5,H12&lt;=-H$4),"Small Harm",AND(H12&gt;=-H$6,H12&lt;=-H$5),"Moderate Harm",H12&lt;=-H$6,"Large Harm",AND(H12&gt;=0,H12&lt;=H$4),"Trivial Benefit",AND(H12&lt;=H$5,H12&gt;=H$4),"Small Benefit",AND(H12&lt;=H$6,H12&gt;=H$5),"Moderate Benefit",H12&gt;=H$6,"Large Benefit")))</f>
        <v/>
      </c>
      <c r="I14" s="45" t="str">
        <f t="array" ref="I14">IF(I12="","",(_xlfn.IFS(AND(I12&lt;=0,I12&gt;=-I$4),"Trivial Harm",AND(I12&gt;=-I$5,I12&lt;=-I$4),"Small Harm",AND(I12&gt;=-I$6,I12&lt;=-I$5),"Moderate Harm",I12&lt;=-I$6,"Large Harm",AND(I12&gt;=0,I12&lt;=I$4),"Trivial Benefit",AND(I12&lt;=I$5,I12&gt;=I$4),"Small Benefit",AND(I12&lt;=I$6,I12&gt;=I$5),"Moderate Benefit",I12&gt;=I$6,"Large Benefit")))</f>
        <v>Small Benefit</v>
      </c>
      <c r="J14" s="45" t="str">
        <f t="array" ref="J14">IF(J12="","",(_xlfn.IFS(AND(J12&lt;=0,J12&gt;=-J$4),"Trivial Harm",AND(J12&gt;=-J$5,J12&lt;=-J$4),"Small Harm",AND(J12&gt;=-J$6,J12&lt;=-J$5),"Moderate Harm",J12&lt;=-J$6,"Large Harm",AND(J12&gt;=0,J12&lt;=J$4),"Trivial Benefit",AND(J12&lt;=J$5,J12&gt;=J$4),"Small Benefit",AND(J12&lt;=J$6,J12&gt;=J$5),"Moderate Benefit",J12&gt;=J$6,"Large Benefit")))</f>
        <v/>
      </c>
      <c r="K14" s="45" t="str">
        <f t="array" ref="K14">IF(K12="","",(_xlfn.IFS(AND(K12&lt;=0,K12&gt;=-K$4),"Trivial Harm",AND(K12&gt;=-K$5,K12&lt;=-K$4),"Small Harm",AND(K12&gt;=-K$6,K12&lt;=-K$5),"Moderate Harm",K12&lt;=-K$6,"Large Harm",AND(K12&gt;=0,K12&lt;=K$4),"Trivial Benefit",AND(K12&lt;=K$5,K12&gt;=K$4),"Small Benefit",AND(K12&lt;=K$6,K12&gt;=K$5),"Moderate Benefit",K12&gt;=K$6,"Large Benefit")))</f>
        <v/>
      </c>
      <c r="L14" s="45" t="str">
        <f t="array" ref="L14">IF(L12="","",(_xlfn.IFS(AND(L12&lt;=0,L12&gt;=-L$4),"Trivial Harm",AND(L12&gt;=-L$5,L12&lt;=-L$4),"Small Harm",AND(L12&gt;=-L$6,L12&lt;=-L$5),"Moderate Harm",L12&lt;=-L$6,"Large Harm",AND(L12&gt;=0,L12&lt;=L$4),"Trivial Benefit",AND(L12&lt;=L$5,L12&gt;=L$4),"Small Benefit",AND(L12&lt;=L$6,L12&gt;=L$5),"Moderate Benefit",L12&gt;=L$6,"Large Benefit")))</f>
        <v/>
      </c>
      <c r="M14" s="45" t="str">
        <f t="array" ref="M14">IF(M12="","",(_xlfn.IFS(AND(M12&lt;=0,M12&gt;=-M$4),"Trivial Harm",AND(M12&gt;=-M$5,M12&lt;=-M$4),"Small Harm",AND(M12&gt;=-M$6,M12&lt;=-M$5),"Moderate Harm",M12&lt;=-M$6,"Large Harm",AND(M12&gt;=0,M12&lt;=M$4),"Trivial Benefit",AND(M12&lt;=M$5,M12&gt;=M$4),"Small Benefit",AND(M12&lt;=M$6,M12&gt;=M$5),"Moderate Benefit",M12&gt;=M$6,"Large Benefit")))</f>
        <v/>
      </c>
      <c r="N14" s="45" t="str">
        <f t="array" ref="N14">IF(N12="","",(_xlfn.IFS(AND(N12&lt;=0,N12&gt;=-N$4),"Trivial Harm",AND(N12&gt;=-N$5,N12&lt;=-N$4),"Small Harm",AND(N12&gt;=-N$6,N12&lt;=-N$5),"Moderate Harm",N12&lt;=-N$6,"Large Harm",AND(N12&gt;=0,N12&lt;=N$4),"Trivial Benefit",AND(N12&lt;=N$5,N12&gt;=N$4),"Small Benefit",AND(N12&lt;=N$6,N12&gt;=N$5),"Moderate Benefit",N12&gt;=N$6,"Large Benefit")))</f>
        <v/>
      </c>
      <c r="O14" s="45" t="str">
        <f t="array" ref="O14">IF(O12="","",(_xlfn.IFS(AND(O12&lt;=0,O12&gt;=-O$4),"Trivial Harm",AND(O12&gt;=-O$5,O12&lt;=-O$4),"Small Harm",AND(O12&gt;=-O$6,O12&lt;=-O$5),"Moderate Harm",O12&lt;=-O$6,"Large Harm",AND(O12&gt;=0,O12&lt;=O$4),"Trivial Benefit",AND(O12&lt;=O$5,O12&gt;=O$4),"Small Benefit",AND(O12&lt;=O$6,O12&gt;=O$5),"Moderate Benefit",O12&gt;=O$6,"Large Benefit")))</f>
        <v/>
      </c>
      <c r="P14" s="45" t="str">
        <f t="array" ref="P14">IF(P12="","",(_xlfn.IFS(AND(P12&lt;=0,P12&gt;=-P$4),"Trivial Harm",AND(P12&gt;=-P$5,P12&lt;=-P$4),"Small Harm",AND(P12&gt;=-P$6,P12&lt;=-P$5),"Moderate Harm",P12&lt;=-P$6,"Large Harm",AND(P12&gt;=0,P12&lt;=P$4),"Trivial Benefit",AND(P12&lt;=P$5,P12&gt;=P$4),"Small Benefit",AND(P12&lt;=P$6,P12&gt;=P$5),"Moderate Benefit",P12&gt;=P$6,"Large Benefit")))</f>
        <v/>
      </c>
      <c r="Q14" s="45" t="str">
        <f t="array" ref="Q14">IF(Q12="","",(_xlfn.IFS(AND(Q12&lt;=0,Q12&gt;=-Q$4),"Trivial Harm",AND(Q12&gt;=-Q$5,Q12&lt;=-Q$4),"Small Harm",AND(Q12&gt;=-Q$6,Q12&lt;=-Q$5),"Moderate Harm",Q12&lt;=-Q$6,"Large Harm",AND(Q12&gt;=0,Q12&lt;=Q$4),"Trivial Benefit",AND(Q12&lt;=Q$5,Q12&gt;=Q$4),"Small Benefit",AND(Q12&lt;=Q$6,Q12&gt;=Q$5),"Moderate Benefit",Q12&gt;=Q$6,"Large Benefit")))</f>
        <v/>
      </c>
      <c r="R14" s="45" t="str">
        <f t="array" ref="R14">IF(R12="","",(_xlfn.IFS(AND(R12&lt;=0,R12&gt;=-R$4),"Trivial Harm",AND(R12&gt;=-R$5,R12&lt;=-R$4),"Small Harm",AND(R12&gt;=-R$6,R12&lt;=-R$5),"Moderate Harm",R12&lt;=-R$6,"Large Harm",AND(R12&gt;=0,R12&lt;=R$4),"Trivial Benefit",AND(R12&lt;=R$5,R12&gt;=R$4),"Small Benefit",AND(R12&lt;=R$6,R12&gt;=R$5),"Moderate Benefit",R12&gt;=R$6,"Large Benefit")))</f>
        <v>Trivial Harm</v>
      </c>
      <c r="S14" s="45" t="str">
        <f t="array" ref="S14">IF(S12="","",(_xlfn.IFS(AND(S12&lt;=0,S12&gt;=-S$4),"Trivial Harm",AND(S12&gt;=-S$5,S12&lt;=-S$4),"Small Harm",AND(S12&gt;=-S$6,S12&lt;=-S$5),"Moderate Harm",S12&lt;=-S$6,"Large Harm",AND(S12&gt;=0,S12&lt;=S$4),"Trivial Benefit",AND(S12&lt;=S$5,S12&gt;=S$4),"Small Benefit",AND(S12&lt;=S$6,S12&gt;=S$5),"Moderate Benefit",S12&gt;=S$6,"Large Benefit")))</f>
        <v>Trivial Harm</v>
      </c>
      <c r="T14" s="45" t="str">
        <f t="array" ref="T14">_xlfn.IFS(AND(T12&lt;=0,T12&gt;=-T$4),"Trivial Harm",AND(T12&gt;=-T$5, T12&lt;=-T$4),"Small Harm",AND(T12&gt;=-T$6, T12&lt;=-T$5),"Moderate Harm",T12&lt;=-T$6,"Large Harm",AND(T12&gt;=0,T12&lt;=T$4),"Trivial Benefit",AND(T12&lt;=T$5, T12&gt;=T$4),"Small Benefit",AND(T12&lt;=T$6, T12&gt;=T$5),"Moderate Benefit",T12&gt;=T$6,"Large Benefit")</f>
        <v>Moderate Benefit</v>
      </c>
      <c r="U14" s="45" t="str">
        <f t="array" ref="U14">_xlfn.IFS(AND(U12&lt;=0,U12&gt;=-U$4),"Trivial Harm",AND(U12&gt;=-U$5, U12&lt;=-U$4),"Small Harm",AND(U12&gt;=-U$6, U12&lt;=-U$5),"Moderate Harm",U12&lt;=-U$6,"Large Harm",AND(U12&gt;=0,U12&lt;=U$4),"Trivial Benefit",AND(U12&lt;=U$5, U12&gt;=U$4),"Small Benefit",AND(U12&lt;=U$6, U12&gt;=U$5),"Moderate Benefit",U12&gt;=U$6,"Large Benefit")</f>
        <v>Trivial Harm</v>
      </c>
      <c r="V14" s="45" t="str">
        <f t="array" ref="V14">_xlfn.IFS(AND(V12&lt;=0,V12&gt;=-V$4),"Trivial Harm",AND(V12&gt;=-V$5, V12&lt;=-V$4),"Small Harm",AND(V12&gt;=-V$6, V12&lt;=-V$5),"Moderate Harm",V12&lt;=-V$6,"Large Harm",AND(V12&gt;=0,V12&lt;=V$4),"Trivial Benefit",AND(V12&lt;=V$5, V12&gt;=V$4),"Small Benefit",AND(V12&lt;=V$6, V12&gt;=V$5),"Moderate Benefit",V12&gt;=V$6,"Large Benefit")</f>
        <v>Small Benefit</v>
      </c>
    </row>
    <row r="15" spans="1:25" x14ac:dyDescent="0.3">
      <c r="A15" s="20" t="s">
        <v>82</v>
      </c>
      <c r="B15" s="45">
        <f t="shared" ref="B15:S15" si="2">IF(B12="", "",  (B12*B$3)/1000)</f>
        <v>8.9999999999999993E-3</v>
      </c>
      <c r="C15" s="45" t="str">
        <f t="shared" si="2"/>
        <v/>
      </c>
      <c r="D15" s="45" t="str">
        <f t="shared" si="2"/>
        <v/>
      </c>
      <c r="E15" s="45" t="str">
        <f t="shared" si="2"/>
        <v/>
      </c>
      <c r="F15" s="45">
        <f t="shared" si="2"/>
        <v>-4.9400000000000008E-3</v>
      </c>
      <c r="G15" s="45">
        <f t="shared" si="2"/>
        <v>6.4599999999999996E-3</v>
      </c>
      <c r="H15" s="45" t="str">
        <f t="shared" si="2"/>
        <v/>
      </c>
      <c r="I15" s="45">
        <f t="shared" si="2"/>
        <v>2.1278999999999999E-2</v>
      </c>
      <c r="J15" s="45" t="str">
        <f t="shared" si="2"/>
        <v/>
      </c>
      <c r="K15" s="45" t="str">
        <f t="shared" si="2"/>
        <v/>
      </c>
      <c r="L15" s="45" t="str">
        <f t="shared" si="2"/>
        <v/>
      </c>
      <c r="M15" s="45" t="str">
        <f t="shared" si="2"/>
        <v/>
      </c>
      <c r="N15" s="45" t="str">
        <f t="shared" si="2"/>
        <v/>
      </c>
      <c r="O15" s="45" t="str">
        <f t="shared" si="2"/>
        <v/>
      </c>
      <c r="P15" s="45" t="str">
        <f t="shared" si="2"/>
        <v/>
      </c>
      <c r="Q15" s="45" t="str">
        <f t="shared" si="2"/>
        <v/>
      </c>
      <c r="R15" s="45">
        <f t="shared" si="2"/>
        <v>-1.2800000000000001E-2</v>
      </c>
      <c r="S15" s="45">
        <f t="shared" si="2"/>
        <v>-6.6000000000000017E-3</v>
      </c>
      <c r="T15" s="46">
        <f>SUMIF($B15:$S15, "&gt;0")</f>
        <v>3.6738999999999994E-2</v>
      </c>
      <c r="U15" s="46">
        <f>SUMIF($B15:$S15, "&lt;0")-F15-R15</f>
        <v>-6.6000000000000034E-3</v>
      </c>
      <c r="V15" s="46">
        <f>SUM(T15, U15)</f>
        <v>3.0138999999999992E-2</v>
      </c>
    </row>
    <row r="16" spans="1:25" s="51" customFormat="1" x14ac:dyDescent="0.3">
      <c r="A16" s="51" t="s">
        <v>84</v>
      </c>
      <c r="B16" s="49">
        <v>-6</v>
      </c>
      <c r="C16" s="49"/>
      <c r="D16" s="49"/>
      <c r="E16" s="49"/>
      <c r="F16" s="49"/>
      <c r="G16" s="49"/>
      <c r="H16" s="49">
        <v>29</v>
      </c>
      <c r="I16" s="48">
        <v>101</v>
      </c>
      <c r="J16" s="47">
        <v>42</v>
      </c>
      <c r="K16" s="49"/>
      <c r="L16" s="49"/>
      <c r="M16" s="49"/>
      <c r="N16" s="49"/>
      <c r="O16" s="49"/>
      <c r="P16" s="49"/>
      <c r="Q16" s="49"/>
      <c r="R16" s="48">
        <v>4</v>
      </c>
      <c r="S16" s="49">
        <v>-71</v>
      </c>
      <c r="T16" s="40">
        <f>T19</f>
        <v>3.2818000000000007E-2</v>
      </c>
      <c r="U16" s="40">
        <f>U19</f>
        <v>-1.6650000000000002E-2</v>
      </c>
      <c r="V16" s="40">
        <f>V19</f>
        <v>1.6168000000000005E-2</v>
      </c>
      <c r="X16" s="4">
        <f>COUNTA(B16:S16)</f>
        <v>6</v>
      </c>
      <c r="Y16" s="20">
        <f>X16-2</f>
        <v>4</v>
      </c>
    </row>
    <row r="17" spans="1:25" x14ac:dyDescent="0.3">
      <c r="A17" s="4" t="s">
        <v>77</v>
      </c>
      <c r="B17" s="44" t="s">
        <v>79</v>
      </c>
      <c r="C17" s="44"/>
      <c r="D17" s="50"/>
      <c r="E17" s="44"/>
      <c r="F17" s="44"/>
      <c r="G17" s="44"/>
      <c r="H17" s="50" t="s">
        <v>78</v>
      </c>
      <c r="I17" s="44" t="s">
        <v>79</v>
      </c>
      <c r="J17" s="50" t="s">
        <v>79</v>
      </c>
      <c r="K17" s="44"/>
      <c r="L17" s="44"/>
      <c r="M17" s="50"/>
      <c r="N17" s="50"/>
      <c r="O17" s="50"/>
      <c r="P17" s="50"/>
      <c r="Q17" s="44"/>
      <c r="R17" s="44" t="s">
        <v>80</v>
      </c>
      <c r="S17" s="44" t="s">
        <v>78</v>
      </c>
      <c r="T17" s="44" t="s">
        <v>79</v>
      </c>
      <c r="U17" s="44" t="s">
        <v>79</v>
      </c>
      <c r="V17" s="44" t="s">
        <v>79</v>
      </c>
    </row>
    <row r="18" spans="1:25" x14ac:dyDescent="0.3">
      <c r="A18" s="4" t="s">
        <v>81</v>
      </c>
      <c r="B18" s="45" t="str">
        <f t="array" ref="B18">IF(B16="","",(_xlfn.IFS(AND(B16&lt;=0,B16&gt;=-B$4),"Trivial Harm",AND(B16&gt;=-B$5,B16&lt;=-B$4),"Small Harm",AND(B16&gt;=-B$6,B16&lt;=-B$5),"Moderate Harm",B16&lt;=-B$6,"Large Harm",AND(B16&gt;=0,B16&lt;=B$4),"Trivial Benefit",AND(B16&lt;=B$5,B16&gt;=B$4),"Small Benefit",AND(B16&lt;=B$6,B16&gt;=B$5),"Moderate Benefit",B16&gt;=B$6,"Large Benefit")))</f>
        <v>Trivial Harm</v>
      </c>
      <c r="C18" s="45" t="str">
        <f t="array" ref="C18">IF(C16="","",(_xlfn.IFS(AND(C16&lt;=0,C16&gt;=-C$4),"Trivial Harm",AND(C16&gt;=-C$5,C16&lt;=-C$4),"Small Harm",AND(C16&gt;=-C$6,C16&lt;=-C$5),"Moderate Harm",C16&lt;=-C$6,"Large Harm",AND(C16&gt;=0,C16&lt;=C$4),"Trivial Benefit",AND(C16&lt;=C$5,C16&gt;=C$4),"Small Benefit",AND(C16&lt;=C$6,C16&gt;=C$5),"Moderate Benefit",C16&gt;=C$6,"Large Benefit")))</f>
        <v/>
      </c>
      <c r="D18" s="45" t="str">
        <f t="array" ref="D18">IF(D16="","",(_xlfn.IFS(AND(D16&lt;=0,D16&gt;=-D$4),"Trivial Harm",AND(D16&gt;=-D$5,D16&lt;=-D$4),"Small Harm",AND(D16&gt;=-D$6,D16&lt;=-D$5),"Moderate Harm",D16&lt;=-D$6,"Large Harm",AND(D16&gt;=0,D16&lt;=D$4),"Trivial Benefit",AND(D16&lt;=D$5,D16&gt;=D$4),"Small Benefit",AND(D16&lt;=D$6,D16&gt;=D$5),"Moderate Benefit",D16&gt;=D$6,"Large Benefit")))</f>
        <v/>
      </c>
      <c r="E18" s="45" t="str">
        <f t="array" ref="E18">IF(E16="","",(_xlfn.IFS(AND(E16&lt;=0,E16&gt;=-E$4),"Trivial Harm",AND(E16&gt;=-E$5,E16&lt;=-E$4),"Small Harm",AND(E16&gt;=-E$6,E16&lt;=-E$5),"Moderate Harm",E16&lt;=-E$6,"Large Harm",AND(E16&gt;=0,E16&lt;=E$4),"Trivial Benefit",AND(E16&lt;=E$5,E16&gt;=E$4),"Small Benefit",AND(E16&lt;=E$6,E16&gt;=E$5),"Moderate Benefit",E16&gt;=E$6,"Large Benefit")))</f>
        <v/>
      </c>
      <c r="F18" s="45" t="str">
        <f t="array" ref="F18">IF(F16="","",(_xlfn.IFS(AND(F16&lt;=0,F16&gt;=-F$4),"Trivial Harm",AND(F16&gt;=-F$5,F16&lt;=-F$4),"Small Harm",AND(F16&gt;=-F$6,F16&lt;=-F$5),"Moderate Harm",F16&lt;=-F$6,"Large Harm",AND(F16&gt;=0,F16&lt;=F$4),"Trivial Benefit",AND(F16&lt;=F$5,F16&gt;=F$4),"Small Benefit",AND(F16&lt;=F$6,F16&gt;=F$5),"Moderate Benefit",F16&gt;=F$6,"Large Benefit")))</f>
        <v/>
      </c>
      <c r="G18" s="45" t="str">
        <f t="array" ref="G18">IF(G16="","",(_xlfn.IFS(AND(G16&lt;=0,G16&gt;=-G$4),"Trivial Harm",AND(G16&gt;=-G$5,G16&lt;=-G$4),"Small Harm",AND(G16&gt;=-G$6,G16&lt;=-G$5),"Moderate Harm",G16&lt;=-G$6,"Large Harm",AND(G16&gt;=0,G16&lt;=G$4),"Trivial Benefit",AND(G16&lt;=G$5,G16&gt;=G$4),"Small Benefit",AND(G16&lt;=G$6,G16&gt;=G$5),"Moderate Benefit",G16&gt;=G$6,"Large Benefit")))</f>
        <v/>
      </c>
      <c r="H18" s="45" t="str">
        <f t="array" ref="H18">IF(H16="","",(_xlfn.IFS(AND(H16&lt;=0,H16&gt;=-H$4),"Trivial Harm",AND(H16&gt;=-H$5,H16&lt;=-H$4),"Small Harm",AND(H16&gt;=-H$6,H16&lt;=-H$5),"Moderate Harm",H16&lt;=-H$6,"Large Harm",AND(H16&gt;=0,H16&lt;=H$4),"Trivial Benefit",AND(H16&lt;=H$5,H16&gt;=H$4),"Small Benefit",AND(H16&lt;=H$6,H16&gt;=H$5),"Moderate Benefit",H16&gt;=H$6,"Large Benefit")))</f>
        <v>Trivial Benefit</v>
      </c>
      <c r="I18" s="45" t="str">
        <f t="array" ref="I18">IF(I16="","",(_xlfn.IFS(AND(I16&lt;=0,I16&gt;=-I$4),"Trivial Harm",AND(I16&gt;=-I$5,I16&lt;=-I$4),"Small Harm",AND(I16&gt;=-I$6,I16&lt;=-I$5),"Moderate Harm",I16&lt;=-I$6,"Large Harm",AND(I16&gt;=0,I16&lt;=I$4),"Trivial Benefit",AND(I16&lt;=I$5,I16&gt;=I$4),"Small Benefit",AND(I16&lt;=I$6,I16&gt;=I$5),"Moderate Benefit",I16&gt;=I$6,"Large Benefit")))</f>
        <v>Moderate Benefit</v>
      </c>
      <c r="J18" s="45" t="str">
        <f t="array" ref="J18">IF(J16="","",(_xlfn.IFS(AND(J16&lt;=0,J16&gt;=-J$4),"Trivial Harm",AND(J16&gt;=-J$5,J16&lt;=-J$4),"Small Harm",AND(J16&gt;=-J$6,J16&lt;=-J$5),"Moderate Harm",J16&lt;=-J$6,"Large Harm",AND(J16&gt;=0,J16&lt;=J$4),"Trivial Benefit",AND(J16&lt;=J$5,J16&gt;=J$4),"Small Benefit",AND(J16&lt;=J$6,J16&gt;=J$5),"Moderate Benefit",J16&gt;=J$6,"Large Benefit")))</f>
        <v>Small Benefit</v>
      </c>
      <c r="K18" s="45" t="str">
        <f t="array" ref="K18">IF(K16="","",(_xlfn.IFS(AND(K16&lt;=0,K16&gt;=-K$4),"Trivial Harm",AND(K16&gt;=-K$5,K16&lt;=-K$4),"Small Harm",AND(K16&gt;=-K$6,K16&lt;=-K$5),"Moderate Harm",K16&lt;=-K$6,"Large Harm",AND(K16&gt;=0,K16&lt;=K$4),"Trivial Benefit",AND(K16&lt;=K$5,K16&gt;=K$4),"Small Benefit",AND(K16&lt;=K$6,K16&gt;=K$5),"Moderate Benefit",K16&gt;=K$6,"Large Benefit")))</f>
        <v/>
      </c>
      <c r="L18" s="45" t="str">
        <f t="array" ref="L18">IF(L16="","",(_xlfn.IFS(AND(L16&lt;=0,L16&gt;=-L$4),"Trivial Harm",AND(L16&gt;=-L$5,L16&lt;=-L$4),"Small Harm",AND(L16&gt;=-L$6,L16&lt;=-L$5),"Moderate Harm",L16&lt;=-L$6,"Large Harm",AND(L16&gt;=0,L16&lt;=L$4),"Trivial Benefit",AND(L16&lt;=L$5,L16&gt;=L$4),"Small Benefit",AND(L16&lt;=L$6,L16&gt;=L$5),"Moderate Benefit",L16&gt;=L$6,"Large Benefit")))</f>
        <v/>
      </c>
      <c r="M18" s="45" t="str">
        <f t="array" ref="M18">IF(M16="","",(_xlfn.IFS(AND(M16&lt;=0,M16&gt;=-M$4),"Trivial Harm",AND(M16&gt;=-M$5,M16&lt;=-M$4),"Small Harm",AND(M16&gt;=-M$6,M16&lt;=-M$5),"Moderate Harm",M16&lt;=-M$6,"Large Harm",AND(M16&gt;=0,M16&lt;=M$4),"Trivial Benefit",AND(M16&lt;=M$5,M16&gt;=M$4),"Small Benefit",AND(M16&lt;=M$6,M16&gt;=M$5),"Moderate Benefit",M16&gt;=M$6,"Large Benefit")))</f>
        <v/>
      </c>
      <c r="N18" s="45" t="str">
        <f t="array" ref="N18">IF(N16="","",(_xlfn.IFS(AND(N16&lt;=0,N16&gt;=-N$4),"Trivial Harm",AND(N16&gt;=-N$5,N16&lt;=-N$4),"Small Harm",AND(N16&gt;=-N$6,N16&lt;=-N$5),"Moderate Harm",N16&lt;=-N$6,"Large Harm",AND(N16&gt;=0,N16&lt;=N$4),"Trivial Benefit",AND(N16&lt;=N$5,N16&gt;=N$4),"Small Benefit",AND(N16&lt;=N$6,N16&gt;=N$5),"Moderate Benefit",N16&gt;=N$6,"Large Benefit")))</f>
        <v/>
      </c>
      <c r="O18" s="45" t="str">
        <f t="array" ref="O18">IF(O16="","",(_xlfn.IFS(AND(O16&lt;=0,O16&gt;=-O$4),"Trivial Harm",AND(O16&gt;=-O$5,O16&lt;=-O$4),"Small Harm",AND(O16&gt;=-O$6,O16&lt;=-O$5),"Moderate Harm",O16&lt;=-O$6,"Large Harm",AND(O16&gt;=0,O16&lt;=O$4),"Trivial Benefit",AND(O16&lt;=O$5,O16&gt;=O$4),"Small Benefit",AND(O16&lt;=O$6,O16&gt;=O$5),"Moderate Benefit",O16&gt;=O$6,"Large Benefit")))</f>
        <v/>
      </c>
      <c r="P18" s="45" t="str">
        <f t="array" ref="P18">IF(P16="","",(_xlfn.IFS(AND(P16&lt;=0,P16&gt;=-P$4),"Trivial Harm",AND(P16&gt;=-P$5,P16&lt;=-P$4),"Small Harm",AND(P16&gt;=-P$6,P16&lt;=-P$5),"Moderate Harm",P16&lt;=-P$6,"Large Harm",AND(P16&gt;=0,P16&lt;=P$4),"Trivial Benefit",AND(P16&lt;=P$5,P16&gt;=P$4),"Small Benefit",AND(P16&lt;=P$6,P16&gt;=P$5),"Moderate Benefit",P16&gt;=P$6,"Large Benefit")))</f>
        <v/>
      </c>
      <c r="Q18" s="45" t="str">
        <f t="array" ref="Q18">IF(Q16="","",(_xlfn.IFS(AND(Q16&lt;=0,Q16&gt;=-Q$4),"Trivial Harm",AND(Q16&gt;=-Q$5,Q16&lt;=-Q$4),"Small Harm",AND(Q16&gt;=-Q$6,Q16&lt;=-Q$5),"Moderate Harm",Q16&lt;=-Q$6,"Large Harm",AND(Q16&gt;=0,Q16&lt;=Q$4),"Trivial Benefit",AND(Q16&lt;=Q$5,Q16&gt;=Q$4),"Small Benefit",AND(Q16&lt;=Q$6,Q16&gt;=Q$5),"Moderate Benefit",Q16&gt;=Q$6,"Large Benefit")))</f>
        <v/>
      </c>
      <c r="R18" s="45" t="str">
        <f t="array" ref="R18">IF(R16="","",(_xlfn.IFS(AND(R16&lt;=0,R16&gt;=-R$4),"Trivial Harm",AND(R16&gt;=-R$5,R16&lt;=-R$4),"Small Harm",AND(R16&gt;=-R$6,R16&lt;=-R$5),"Moderate Harm",R16&lt;=-R$6,"Large Harm",AND(R16&gt;=0,R16&lt;=R$4),"Trivial Benefit",AND(R16&lt;=R$5,R16&gt;=R$4),"Small Benefit",AND(R16&lt;=R$6,R16&gt;=R$5),"Moderate Benefit",R16&gt;=R$6,"Large Benefit")))</f>
        <v>Trivial Benefit</v>
      </c>
      <c r="S18" s="45" t="str">
        <f t="array" ref="S18">IF(S16="","",(_xlfn.IFS(AND(S16&lt;=0,S16&gt;=-S$4),"Trivial Harm",AND(S16&gt;=-S$5,S16&lt;=-S$4),"Small Harm",AND(S16&gt;=-S$6,S16&lt;=-S$5),"Moderate Harm",S16&lt;=-S$6,"Large Harm",AND(S16&gt;=0,S16&lt;=S$4),"Trivial Benefit",AND(S16&lt;=S$5,S16&gt;=S$4),"Small Benefit",AND(S16&lt;=S$6,S16&gt;=S$5),"Moderate Benefit",S16&gt;=S$6,"Large Benefit")))</f>
        <v>Trivial Harm</v>
      </c>
      <c r="T18" s="45" t="str">
        <f t="array" ref="T18">_xlfn.IFS(AND(T16&lt;=0,T16&gt;=-T$4),"Trivial Harm",AND(T16&gt;=-T$5, T16&lt;=-T$4),"Small Harm",AND(T16&gt;=-T$6, T16&lt;=-T$5),"Moderate Harm",T16&lt;=-T$6,"Large Harm",AND(T16&gt;=0,T16&lt;=T$4),"Trivial Benefit",AND(T16&lt;=T$5, T16&gt;=T$4),"Small Benefit",AND(T16&lt;=T$6, T16&gt;=T$5),"Moderate Benefit",T16&gt;=T$6,"Large Benefit")</f>
        <v>Moderate Benefit</v>
      </c>
      <c r="U18" s="45" t="str">
        <f t="array" ref="U18">_xlfn.IFS(AND(U16&lt;=0,U16&gt;=-U$4),"Trivial Harm",AND(U16&gt;=-U$5, U16&lt;=-U$4),"Small Harm",AND(U16&gt;=-U$6, U16&lt;=-U$5),"Moderate Harm",U16&lt;=-U$6,"Large Harm",AND(U16&gt;=0,U16&lt;=U$4),"Trivial Benefit",AND(U16&lt;=U$5, U16&gt;=U$4),"Small Benefit",AND(U16&lt;=U$6, U16&gt;=U$5),"Moderate Benefit",U16&gt;=U$6,"Large Benefit")</f>
        <v>Small Harm</v>
      </c>
      <c r="V18" s="45" t="str">
        <f t="array" ref="V18">_xlfn.IFS(AND(V16&lt;=0,V16&gt;=-V$4),"Trivial Harm",AND(V16&gt;=-V$5, V16&lt;=-V$4),"Small Harm",AND(V16&gt;=-V$6, V16&lt;=-V$5),"Moderate Harm",V16&lt;=-V$6,"Large Harm",AND(V16&gt;=0,V16&lt;=V$4),"Trivial Benefit",AND(V16&lt;=V$5, V16&gt;=V$4),"Small Benefit",AND(V16&lt;=V$6, V16&gt;=V$5),"Moderate Benefit",V16&gt;=V$6,"Large Benefit")</f>
        <v>Small Benefit</v>
      </c>
    </row>
    <row r="19" spans="1:25" x14ac:dyDescent="0.3">
      <c r="A19" s="20" t="s">
        <v>82</v>
      </c>
      <c r="B19" s="45">
        <f t="shared" ref="B19:S19" si="3">IF(B16="", "",  (B16*B$3)/1000)</f>
        <v>-6.0000000000000001E-3</v>
      </c>
      <c r="C19" s="45" t="str">
        <f t="shared" si="3"/>
        <v/>
      </c>
      <c r="D19" s="45" t="str">
        <f t="shared" si="3"/>
        <v/>
      </c>
      <c r="E19" s="45" t="str">
        <f t="shared" si="3"/>
        <v/>
      </c>
      <c r="F19" s="45" t="str">
        <f t="shared" si="3"/>
        <v/>
      </c>
      <c r="G19" s="45" t="str">
        <f t="shared" si="3"/>
        <v/>
      </c>
      <c r="H19" s="45">
        <f t="shared" si="3"/>
        <v>1.102E-2</v>
      </c>
      <c r="I19" s="45">
        <f t="shared" si="3"/>
        <v>5.2419000000000007E-2</v>
      </c>
      <c r="J19" s="45">
        <f t="shared" si="3"/>
        <v>2.1798000000000001E-2</v>
      </c>
      <c r="K19" s="45" t="str">
        <f t="shared" si="3"/>
        <v/>
      </c>
      <c r="L19" s="45" t="str">
        <f t="shared" si="3"/>
        <v/>
      </c>
      <c r="M19" s="45" t="str">
        <f t="shared" si="3"/>
        <v/>
      </c>
      <c r="N19" s="45" t="str">
        <f t="shared" si="3"/>
        <v/>
      </c>
      <c r="O19" s="45" t="str">
        <f t="shared" si="3"/>
        <v/>
      </c>
      <c r="P19" s="45" t="str">
        <f t="shared" si="3"/>
        <v/>
      </c>
      <c r="Q19" s="45" t="str">
        <f t="shared" si="3"/>
        <v/>
      </c>
      <c r="R19" s="45">
        <f t="shared" si="3"/>
        <v>1.6000000000000001E-3</v>
      </c>
      <c r="S19" s="45">
        <f t="shared" si="3"/>
        <v>-1.0650000000000001E-2</v>
      </c>
      <c r="T19" s="46">
        <f>SUMIF($B19:$S19, "&gt;0")-I19-R19</f>
        <v>3.2818000000000007E-2</v>
      </c>
      <c r="U19" s="46">
        <f>SUMIF($B19:$S19, "&lt;0")</f>
        <v>-1.6650000000000002E-2</v>
      </c>
      <c r="V19" s="46">
        <f>SUM(T19, U19)</f>
        <v>1.6168000000000005E-2</v>
      </c>
    </row>
    <row r="20" spans="1:25" s="51" customFormat="1" x14ac:dyDescent="0.3">
      <c r="A20" s="51" t="s">
        <v>85</v>
      </c>
      <c r="B20" s="49">
        <v>-3</v>
      </c>
      <c r="C20" s="49"/>
      <c r="D20" s="52">
        <f>(0.1/0.2)*D4</f>
        <v>20.526315789473699</v>
      </c>
      <c r="E20" s="52">
        <f>(0.21/0.5)*E5</f>
        <v>33.931578947368415</v>
      </c>
      <c r="F20" s="49"/>
      <c r="G20" s="48">
        <v>102</v>
      </c>
      <c r="H20" s="49">
        <v>-11</v>
      </c>
      <c r="I20" s="48">
        <v>51</v>
      </c>
      <c r="J20" s="47">
        <v>-37</v>
      </c>
      <c r="K20" s="49"/>
      <c r="L20" s="48">
        <v>167</v>
      </c>
      <c r="M20" s="49">
        <v>131</v>
      </c>
      <c r="N20" s="49"/>
      <c r="O20" s="48">
        <v>176</v>
      </c>
      <c r="P20" s="49">
        <v>182</v>
      </c>
      <c r="Q20" s="49"/>
      <c r="R20" s="48">
        <v>2</v>
      </c>
      <c r="S20" s="49">
        <v>-45</v>
      </c>
      <c r="T20" s="40">
        <f>T23</f>
        <v>5.9819000000000039E-2</v>
      </c>
      <c r="U20" s="40">
        <f>U23</f>
        <v>-3.3132999999999996E-2</v>
      </c>
      <c r="V20" s="40">
        <f>V23</f>
        <v>2.6686000000000043E-2</v>
      </c>
      <c r="X20" s="4">
        <f>COUNTA(B20:S20)</f>
        <v>13</v>
      </c>
      <c r="Y20" s="20">
        <f>X20-6</f>
        <v>7</v>
      </c>
    </row>
    <row r="21" spans="1:25" x14ac:dyDescent="0.3">
      <c r="A21" s="4" t="s">
        <v>77</v>
      </c>
      <c r="B21" s="44" t="s">
        <v>80</v>
      </c>
      <c r="C21" s="44"/>
      <c r="D21" s="50" t="s">
        <v>80</v>
      </c>
      <c r="E21" s="44" t="s">
        <v>78</v>
      </c>
      <c r="F21" s="44"/>
      <c r="G21" s="44" t="s">
        <v>79</v>
      </c>
      <c r="H21" s="50" t="s">
        <v>79</v>
      </c>
      <c r="I21" s="44" t="s">
        <v>79</v>
      </c>
      <c r="J21" s="50" t="s">
        <v>79</v>
      </c>
      <c r="K21" s="44"/>
      <c r="L21" s="44" t="s">
        <v>78</v>
      </c>
      <c r="M21" s="50" t="s">
        <v>78</v>
      </c>
      <c r="N21" s="50"/>
      <c r="O21" s="50" t="s">
        <v>78</v>
      </c>
      <c r="P21" s="50" t="s">
        <v>80</v>
      </c>
      <c r="Q21" s="44"/>
      <c r="R21" s="44" t="s">
        <v>79</v>
      </c>
      <c r="S21" s="44" t="s">
        <v>86</v>
      </c>
      <c r="T21" s="44" t="s">
        <v>79</v>
      </c>
      <c r="U21" s="44" t="s">
        <v>79</v>
      </c>
      <c r="V21" s="53" t="s">
        <v>80</v>
      </c>
      <c r="W21" s="4" t="s">
        <v>87</v>
      </c>
    </row>
    <row r="22" spans="1:25" x14ac:dyDescent="0.3">
      <c r="A22" s="4" t="s">
        <v>81</v>
      </c>
      <c r="B22" s="45" t="str">
        <f t="array" ref="B22">IF(B20="","",(_xlfn.IFS(AND(B20&lt;=0,B20&gt;=-B$4),"Trivial Harm",AND(B20&gt;=-B$5,B20&lt;=-B$4),"Small Harm",AND(B20&gt;=-B$6,B20&lt;=-B$5),"Moderate Harm",B20&lt;=-B$6,"Large Harm",AND(B20&gt;=0,B20&lt;=B$4),"Trivial Benefit",AND(B20&lt;=B$5,B20&gt;=B$4),"Small Benefit",AND(B20&lt;=B$6,B20&gt;=B$5),"Moderate Benefit",B20&gt;=B$6,"Large Benefit")))</f>
        <v>Trivial Harm</v>
      </c>
      <c r="C22" s="45" t="str">
        <f t="array" ref="C22">IF(C20="","",(_xlfn.IFS(AND(C20&lt;=0,C20&gt;=-C$4),"Trivial Harm",AND(C20&gt;=-C$5,C20&lt;=-C$4),"Small Harm",AND(C20&gt;=-C$6,C20&lt;=-C$5),"Moderate Harm",C20&lt;=-C$6,"Large Harm",AND(C20&gt;=0,C20&lt;=C$4),"Trivial Benefit",AND(C20&lt;=C$5,C20&gt;=C$4),"Small Benefit",AND(C20&lt;=C$6,C20&gt;=C$5),"Moderate Benefit",C20&gt;=C$6,"Large Benefit")))</f>
        <v/>
      </c>
      <c r="D22" s="45" t="str">
        <f t="array" ref="D22">IF(D20="","",(_xlfn.IFS(AND(D20&lt;=0,D20&gt;=-D$4),"Trivial Harm",AND(D20&gt;=-D$5,D20&lt;=-D$4),"Small Harm",AND(D20&gt;=-D$6,D20&lt;=-D$5),"Moderate Harm",D20&lt;=-D$6,"Large Harm",AND(D20&gt;=0,D20&lt;=D$4),"Trivial Benefit",AND(D20&lt;=D$5,D20&gt;=D$4),"Small Benefit",AND(D20&lt;=D$6,D20&gt;=D$5),"Moderate Benefit",D20&gt;=D$6,"Large Benefit")))</f>
        <v>Trivial Benefit</v>
      </c>
      <c r="E22" s="45" t="str">
        <f t="array" ref="E22">IF(E20="","",(_xlfn.IFS(AND(E20&lt;=0,E20&gt;=-E$4),"Trivial Harm",AND(E20&gt;=-E$5,E20&lt;=-E$4),"Small Harm",AND(E20&gt;=-E$6,E20&lt;=-E$5),"Moderate Harm",E20&lt;=-E$6,"Large Harm",AND(E20&gt;=0,E20&lt;=E$4),"Trivial Benefit",AND(E20&lt;=E$5,E20&gt;=E$4),"Small Benefit",AND(E20&lt;=E$6,E20&gt;=E$5),"Moderate Benefit",E20&gt;=E$6,"Large Benefit")))</f>
        <v>Trivial Benefit</v>
      </c>
      <c r="F22" s="45" t="str">
        <f t="array" ref="F22">IF(F20="","",(_xlfn.IFS(AND(F20&lt;=0,F20&gt;=-F$4),"Trivial Harm",AND(F20&gt;=-F$5,F20&lt;=-F$4),"Small Harm",AND(F20&gt;=-F$6,F20&lt;=-F$5),"Moderate Harm",F20&lt;=-F$6,"Large Harm",AND(F20&gt;=0,F20&lt;=F$4),"Trivial Benefit",AND(F20&lt;=F$5,F20&gt;=F$4),"Small Benefit",AND(F20&lt;=F$6,F20&gt;=F$5),"Moderate Benefit",F20&gt;=F$6,"Large Benefit")))</f>
        <v/>
      </c>
      <c r="G22" s="45" t="str">
        <f t="array" ref="G22">IF(G20="","",(_xlfn.IFS(AND(G20&lt;=0,G20&gt;=-G$4),"Trivial Harm",AND(G20&gt;=-G$5,G20&lt;=-G$4),"Small Harm",AND(G20&gt;=-G$6,G20&lt;=-G$5),"Moderate Harm",G20&lt;=-G$6,"Large Harm",AND(G20&gt;=0,G20&lt;=G$4),"Trivial Benefit",AND(G20&lt;=G$5,G20&gt;=G$4),"Small Benefit",AND(G20&lt;=G$6,G20&gt;=G$5),"Moderate Benefit",G20&gt;=G$6,"Large Benefit")))</f>
        <v>Moderate Benefit</v>
      </c>
      <c r="H22" s="45" t="str">
        <f t="array" ref="H22">IF(H20="","",(_xlfn.IFS(AND(H20&lt;=0,H20&gt;=-H$4),"Trivial Harm",AND(H20&gt;=-H$5,H20&lt;=-H$4),"Small Harm",AND(H20&gt;=-H$6,H20&lt;=-H$5),"Moderate Harm",H20&lt;=-H$6,"Large Harm",AND(H20&gt;=0,H20&lt;=H$4),"Trivial Benefit",AND(H20&lt;=H$5,H20&gt;=H$4),"Small Benefit",AND(H20&lt;=H$6,H20&gt;=H$5),"Moderate Benefit",H20&gt;=H$6,"Large Benefit")))</f>
        <v>Trivial Harm</v>
      </c>
      <c r="I22" s="45" t="str">
        <f t="array" ref="I22">IF(I20="","",(_xlfn.IFS(AND(I20&lt;=0,I20&gt;=-I$4),"Trivial Harm",AND(I20&gt;=-I$5,I20&lt;=-I$4),"Small Harm",AND(I20&gt;=-I$6,I20&lt;=-I$5),"Moderate Harm",I20&lt;=-I$6,"Large Harm",AND(I20&gt;=0,I20&lt;=I$4),"Trivial Benefit",AND(I20&lt;=I$5,I20&gt;=I$4),"Small Benefit",AND(I20&lt;=I$6,I20&gt;=I$5),"Moderate Benefit",I20&gt;=I$6,"Large Benefit")))</f>
        <v>Small Benefit</v>
      </c>
      <c r="J22" s="45" t="str">
        <f t="array" ref="J22">IF(J20="","",(_xlfn.IFS(AND(J20&lt;=0,J20&gt;=-J$4),"Trivial Harm",AND(J20&gt;=-J$5,J20&lt;=-J$4),"Small Harm",AND(J20&gt;=-J$6,J20&lt;=-J$5),"Moderate Harm",J20&lt;=-J$6,"Large Harm",AND(J20&gt;=0,J20&lt;=J$4),"Trivial Benefit",AND(J20&lt;=J$5,J20&gt;=J$4),"Small Benefit",AND(J20&lt;=J$6,J20&gt;=J$5),"Moderate Benefit",J20&gt;=J$6,"Large Benefit")))</f>
        <v>Small Harm</v>
      </c>
      <c r="K22" s="45" t="str">
        <f t="array" ref="K22">IF(K20="","",(_xlfn.IFS(AND(K20&lt;=0,K20&gt;=-K$4),"Trivial Harm",AND(K20&gt;=-K$5,K20&lt;=-K$4),"Small Harm",AND(K20&gt;=-K$6,K20&lt;=-K$5),"Moderate Harm",K20&lt;=-K$6,"Large Harm",AND(K20&gt;=0,K20&lt;=K$4),"Trivial Benefit",AND(K20&lt;=K$5,K20&gt;=K$4),"Small Benefit",AND(K20&lt;=K$6,K20&gt;=K$5),"Moderate Benefit",K20&gt;=K$6,"Large Benefit")))</f>
        <v/>
      </c>
      <c r="L22" s="45" t="str">
        <f t="array" ref="L22">IF(L20="","",(_xlfn.IFS(AND(L20&lt;=0,L20&gt;=-L$4),"Trivial Harm",AND(L20&gt;=-L$5,L20&lt;=-L$4),"Small Harm",AND(L20&gt;=-L$6,L20&lt;=-L$5),"Moderate Harm",L20&lt;=-L$6,"Large Harm",AND(L20&gt;=0,L20&lt;=L$4),"Trivial Benefit",AND(L20&lt;=L$5,L20&gt;=L$4),"Small Benefit",AND(L20&lt;=L$6,L20&gt;=L$5),"Moderate Benefit",L20&gt;=L$6,"Large Benefit")))</f>
        <v>Moderate Benefit</v>
      </c>
      <c r="M22" s="45" t="str">
        <f t="array" ref="M22">IF(M20="","",(_xlfn.IFS(AND(M20&lt;=0,M20&gt;=-M$4),"Trivial Harm",AND(M20&gt;=-M$5,M20&lt;=-M$4),"Small Harm",AND(M20&gt;=-M$6,M20&lt;=-M$5),"Moderate Harm",M20&lt;=-M$6,"Large Harm",AND(M20&gt;=0,M20&lt;=M$4),"Trivial Benefit",AND(M20&lt;=M$5,M20&gt;=M$4),"Small Benefit",AND(M20&lt;=M$6,M20&gt;=M$5),"Moderate Benefit",M20&gt;=M$6,"Large Benefit")))</f>
        <v>Moderate Benefit</v>
      </c>
      <c r="N22" s="45" t="str">
        <f t="array" ref="N22">IF(N20="","",(_xlfn.IFS(AND(N20&lt;=0,N20&gt;=-N$4),"Trivial Harm",AND(N20&gt;=-N$5,N20&lt;=-N$4),"Small Harm",AND(N20&gt;=-N$6,N20&lt;=-N$5),"Moderate Harm",N20&lt;=-N$6,"Large Harm",AND(N20&gt;=0,N20&lt;=N$4),"Trivial Benefit",AND(N20&lt;=N$5,N20&gt;=N$4),"Small Benefit",AND(N20&lt;=N$6,N20&gt;=N$5),"Moderate Benefit",N20&gt;=N$6,"Large Benefit")))</f>
        <v/>
      </c>
      <c r="O22" s="45" t="str">
        <f t="array" ref="O22">IF(O20="","",(_xlfn.IFS(AND(O20&lt;=0,O20&gt;=-O$4),"Trivial Harm",AND(O20&gt;=-O$5,O20&lt;=-O$4),"Small Harm",AND(O20&gt;=-O$6,O20&lt;=-O$5),"Moderate Harm",O20&lt;=-O$6,"Large Harm",AND(O20&gt;=0,O20&lt;=O$4),"Trivial Benefit",AND(O20&lt;=O$5,O20&gt;=O$4),"Small Benefit",AND(O20&lt;=O$6,O20&gt;=O$5),"Moderate Benefit",O20&gt;=O$6,"Large Benefit")))</f>
        <v>Moderate Benefit</v>
      </c>
      <c r="P22" s="45" t="str">
        <f t="array" ref="P22">IF(P20="","",(_xlfn.IFS(AND(P20&lt;=0,P20&gt;=-P$4),"Trivial Harm",AND(P20&gt;=-P$5,P20&lt;=-P$4),"Small Harm",AND(P20&gt;=-P$6,P20&lt;=-P$5),"Moderate Harm",P20&lt;=-P$6,"Large Harm",AND(P20&gt;=0,P20&lt;=P$4),"Trivial Benefit",AND(P20&lt;=P$5,P20&gt;=P$4),"Small Benefit",AND(P20&lt;=P$6,P20&gt;=P$5),"Moderate Benefit",P20&gt;=P$6,"Large Benefit")))</f>
        <v>Moderate Benefit</v>
      </c>
      <c r="Q22" s="45" t="str">
        <f t="array" ref="Q22">IF(Q20="","",(_xlfn.IFS(AND(Q20&lt;=0,Q20&gt;=-Q$4),"Trivial Harm",AND(Q20&gt;=-Q$5,Q20&lt;=-Q$4),"Small Harm",AND(Q20&gt;=-Q$6,Q20&lt;=-Q$5),"Moderate Harm",Q20&lt;=-Q$6,"Large Harm",AND(Q20&gt;=0,Q20&lt;=Q$4),"Trivial Benefit",AND(Q20&lt;=Q$5,Q20&gt;=Q$4),"Small Benefit",AND(Q20&lt;=Q$6,Q20&gt;=Q$5),"Moderate Benefit",Q20&gt;=Q$6,"Large Benefit")))</f>
        <v/>
      </c>
      <c r="R22" s="45" t="str">
        <f t="array" ref="R22">IF(R20="","",(_xlfn.IFS(AND(R20&lt;=0,R20&gt;=-R$4),"Trivial Harm",AND(R20&gt;=-R$5,R20&lt;=-R$4),"Small Harm",AND(R20&gt;=-R$6,R20&lt;=-R$5),"Moderate Harm",R20&lt;=-R$6,"Large Harm",AND(R20&gt;=0,R20&lt;=R$4),"Trivial Benefit",AND(R20&lt;=R$5,R20&gt;=R$4),"Small Benefit",AND(R20&lt;=R$6,R20&gt;=R$5),"Moderate Benefit",R20&gt;=R$6,"Large Benefit")))</f>
        <v>Trivial Benefit</v>
      </c>
      <c r="S22" s="45" t="str">
        <f t="array" ref="S22">IF(S20="","",(_xlfn.IFS(AND(S20&lt;=0,S20&gt;=-S$4),"Trivial Harm",AND(S20&gt;=-S$5,S20&lt;=-S$4),"Small Harm",AND(S20&gt;=-S$6,S20&lt;=-S$5),"Moderate Harm",S20&lt;=-S$6,"Large Harm",AND(S20&gt;=0,S20&lt;=S$4),"Trivial Benefit",AND(S20&lt;=S$5,S20&gt;=S$4),"Small Benefit",AND(S20&lt;=S$6,S20&gt;=S$5),"Moderate Benefit",S20&gt;=S$6,"Large Benefit")))</f>
        <v>Trivial Harm</v>
      </c>
      <c r="T22" s="45" t="str">
        <f t="array" ref="T22">_xlfn.IFS(AND(T20&lt;=0,T20&gt;=-T$4),"Trivial Harm",AND(T20&gt;=-T$5, T20&lt;=-T$4),"Small Harm",AND(T20&gt;=-T$6, T20&lt;=-T$5),"Moderate Harm",T20&lt;=-T$6,"Large Harm",AND(T20&gt;=0,T20&lt;=T$4),"Trivial Benefit",AND(T20&lt;=T$5, T20&gt;=T$4),"Small Benefit",AND(T20&lt;=T$6, T20&gt;=T$5),"Moderate Benefit",T20&gt;=T$6,"Large Benefit")</f>
        <v>Large Benefit</v>
      </c>
      <c r="U22" s="45" t="str">
        <f t="array" ref="U22">_xlfn.IFS(AND(U20&lt;=0,U20&gt;=-U$4),"Trivial Harm",AND(U20&gt;=-U$5, U20&lt;=-U$4),"Small Harm",AND(U20&gt;=-U$6, U20&lt;=-U$5),"Moderate Harm",U20&lt;=-U$6,"Large Harm",AND(U20&gt;=0,U20&lt;=U$4),"Trivial Benefit",AND(U20&lt;=U$5, U20&gt;=U$4),"Small Benefit",AND(U20&lt;=U$6, U20&gt;=U$5),"Moderate Benefit",U20&gt;=U$6,"Large Benefit")</f>
        <v>Moderate Harm</v>
      </c>
      <c r="V22" s="45" t="str">
        <f t="array" ref="V22">_xlfn.IFS(AND(V20&lt;=0,V20&gt;=-V$4),"Trivial Harm",AND(V20&gt;=-V$5, V20&lt;=-V$4),"Small Harm",AND(V20&gt;=-V$6, V20&lt;=-V$5),"Moderate Harm",V20&lt;=-V$6,"Large Harm",AND(V20&gt;=0,V20&lt;=V$4),"Trivial Benefit",AND(V20&lt;=V$5, V20&gt;=V$4),"Small Benefit",AND(V20&lt;=V$6, V20&gt;=V$5),"Moderate Benefit",V20&gt;=V$6,"Large Benefit")</f>
        <v>Small Benefit</v>
      </c>
    </row>
    <row r="23" spans="1:25" x14ac:dyDescent="0.3">
      <c r="A23" s="20" t="s">
        <v>82</v>
      </c>
      <c r="B23" s="45">
        <f t="shared" ref="B23:S23" si="4">IF(B20="", "",  (B20*B$3)/1000)</f>
        <v>-3.0000000000000001E-3</v>
      </c>
      <c r="C23" s="45" t="str">
        <f t="shared" si="4"/>
        <v/>
      </c>
      <c r="D23" s="45">
        <f t="shared" si="4"/>
        <v>7.8000000000000057E-3</v>
      </c>
      <c r="E23" s="45">
        <f t="shared" si="4"/>
        <v>1.2893999999999999E-2</v>
      </c>
      <c r="F23" s="45" t="str">
        <f t="shared" si="4"/>
        <v/>
      </c>
      <c r="G23" s="45">
        <f t="shared" si="4"/>
        <v>3.8759999999999996E-2</v>
      </c>
      <c r="H23" s="45">
        <f t="shared" si="4"/>
        <v>-4.1799999999999997E-3</v>
      </c>
      <c r="I23" s="45">
        <f t="shared" si="4"/>
        <v>2.6468999999999999E-2</v>
      </c>
      <c r="J23" s="45">
        <f t="shared" si="4"/>
        <v>-1.9202999999999998E-2</v>
      </c>
      <c r="K23" s="45" t="str">
        <f t="shared" si="4"/>
        <v/>
      </c>
      <c r="L23" s="45">
        <f t="shared" si="4"/>
        <v>4.1750000000000002E-2</v>
      </c>
      <c r="M23" s="45">
        <f t="shared" si="4"/>
        <v>3.2750000000000001E-2</v>
      </c>
      <c r="N23" s="45" t="str">
        <f t="shared" si="4"/>
        <v/>
      </c>
      <c r="O23" s="45">
        <f t="shared" si="4"/>
        <v>4.3999999999999997E-2</v>
      </c>
      <c r="P23" s="45">
        <f t="shared" si="4"/>
        <v>4.5499999999999999E-2</v>
      </c>
      <c r="Q23" s="45" t="str">
        <f t="shared" si="4"/>
        <v/>
      </c>
      <c r="R23" s="45">
        <f t="shared" si="4"/>
        <v>8.0000000000000004E-4</v>
      </c>
      <c r="S23" s="45">
        <f t="shared" si="4"/>
        <v>-6.7500000000000008E-3</v>
      </c>
      <c r="T23" s="46">
        <f>SUMIF($B23:$S23, "&gt;0")-I23-G23-L23-M23-O23-P23-R23+(AVERAGE(M23, P23))</f>
        <v>5.9819000000000039E-2</v>
      </c>
      <c r="U23" s="46">
        <f>SUMIF($B23:$S23, "&lt;0")</f>
        <v>-3.3132999999999996E-2</v>
      </c>
      <c r="V23" s="46">
        <f>SUM(T23, U23)</f>
        <v>2.6686000000000043E-2</v>
      </c>
    </row>
    <row r="24" spans="1:25" s="51" customFormat="1" x14ac:dyDescent="0.3">
      <c r="A24" s="51" t="s">
        <v>88</v>
      </c>
      <c r="B24" s="49"/>
      <c r="C24" s="49"/>
      <c r="D24" s="49"/>
      <c r="E24" s="49"/>
      <c r="F24" s="49"/>
      <c r="G24" s="49">
        <v>-21</v>
      </c>
      <c r="H24" s="49"/>
      <c r="I24" s="49">
        <v>160</v>
      </c>
      <c r="J24" s="49"/>
      <c r="K24" s="49"/>
      <c r="L24" s="49"/>
      <c r="M24" s="49"/>
      <c r="N24" s="49"/>
      <c r="O24" s="49"/>
      <c r="P24" s="49"/>
      <c r="Q24" s="49"/>
      <c r="R24" s="49">
        <v>1</v>
      </c>
      <c r="S24" s="49"/>
      <c r="T24" s="40">
        <f>T27</f>
        <v>8.344E-2</v>
      </c>
      <c r="U24" s="40">
        <f>U27</f>
        <v>-7.980000000000001E-3</v>
      </c>
      <c r="V24" s="40">
        <f>V27</f>
        <v>7.5459999999999999E-2</v>
      </c>
      <c r="X24" s="4">
        <f>COUNTA(B24:S24)</f>
        <v>3</v>
      </c>
      <c r="Y24" s="20">
        <f>X24</f>
        <v>3</v>
      </c>
    </row>
    <row r="25" spans="1:25" x14ac:dyDescent="0.3">
      <c r="A25" s="4" t="s">
        <v>77</v>
      </c>
      <c r="B25" s="44"/>
      <c r="C25" s="44"/>
      <c r="D25" s="50"/>
      <c r="E25" s="44"/>
      <c r="F25" s="44"/>
      <c r="G25" s="44" t="s">
        <v>79</v>
      </c>
      <c r="H25" s="50"/>
      <c r="I25" s="44" t="s">
        <v>79</v>
      </c>
      <c r="J25" s="50"/>
      <c r="K25" s="44"/>
      <c r="L25" s="44"/>
      <c r="M25" s="50"/>
      <c r="N25" s="50"/>
      <c r="O25" s="50"/>
      <c r="P25" s="50"/>
      <c r="Q25" s="44"/>
      <c r="R25" s="44" t="s">
        <v>79</v>
      </c>
      <c r="S25" s="44"/>
      <c r="T25" s="44" t="s">
        <v>79</v>
      </c>
      <c r="U25" s="44" t="s">
        <v>79</v>
      </c>
      <c r="V25" s="44" t="s">
        <v>79</v>
      </c>
    </row>
    <row r="26" spans="1:25" x14ac:dyDescent="0.3">
      <c r="A26" s="4" t="s">
        <v>81</v>
      </c>
      <c r="B26" s="45" t="str">
        <f t="array" ref="B26">IF(B24="","",(_xlfn.IFS(AND(B24&lt;=0,B24&gt;=-B$4),"Trivial Harm",AND(B24&gt;=-B$5,B24&lt;=-B$4),"Small Harm",AND(B24&gt;=-B$6,B24&lt;=-B$5),"Moderate Harm",B24&lt;=-B$6,"Large Harm",AND(B24&gt;=0,B24&lt;=B$4),"Trivial Benefit",AND(B24&lt;=B$5,B24&gt;=B$4),"Small Benefit",AND(B24&lt;=B$6,B24&gt;=B$5),"Moderate Benefit",B24&gt;=B$6,"Large Benefit")))</f>
        <v/>
      </c>
      <c r="C26" s="45" t="str">
        <f t="array" ref="C26">IF(C24="","",(_xlfn.IFS(AND(C24&lt;=0,C24&gt;=-C$4),"Trivial Harm",AND(C24&gt;=-C$5,C24&lt;=-C$4),"Small Harm",AND(C24&gt;=-C$6,C24&lt;=-C$5),"Moderate Harm",C24&lt;=-C$6,"Large Harm",AND(C24&gt;=0,C24&lt;=C$4),"Trivial Benefit",AND(C24&lt;=C$5,C24&gt;=C$4),"Small Benefit",AND(C24&lt;=C$6,C24&gt;=C$5),"Moderate Benefit",C24&gt;=C$6,"Large Benefit")))</f>
        <v/>
      </c>
      <c r="D26" s="45" t="str">
        <f t="array" ref="D26">IF(D24="","",(_xlfn.IFS(AND(D24&lt;=0,D24&gt;=-D$4),"Trivial Harm",AND(D24&gt;=-D$5,D24&lt;=-D$4),"Small Harm",AND(D24&gt;=-D$6,D24&lt;=-D$5),"Moderate Harm",D24&lt;=-D$6,"Large Harm",AND(D24&gt;=0,D24&lt;=D$4),"Trivial Benefit",AND(D24&lt;=D$5,D24&gt;=D$4),"Small Benefit",AND(D24&lt;=D$6,D24&gt;=D$5),"Moderate Benefit",D24&gt;=D$6,"Large Benefit")))</f>
        <v/>
      </c>
      <c r="E26" s="45" t="str">
        <f t="array" ref="E26">IF(E24="","",(_xlfn.IFS(AND(E24&lt;=0,E24&gt;=-E$4),"Trivial Harm",AND(E24&gt;=-E$5,E24&lt;=-E$4),"Small Harm",AND(E24&gt;=-E$6,E24&lt;=-E$5),"Moderate Harm",E24&lt;=-E$6,"Large Harm",AND(E24&gt;=0,E24&lt;=E$4),"Trivial Benefit",AND(E24&lt;=E$5,E24&gt;=E$4),"Small Benefit",AND(E24&lt;=E$6,E24&gt;=E$5),"Moderate Benefit",E24&gt;=E$6,"Large Benefit")))</f>
        <v/>
      </c>
      <c r="F26" s="45" t="str">
        <f t="array" ref="F26">IF(F24="","",(_xlfn.IFS(AND(F24&lt;=0,F24&gt;=-F$4),"Trivial Harm",AND(F24&gt;=-F$5,F24&lt;=-F$4),"Small Harm",AND(F24&gt;=-F$6,F24&lt;=-F$5),"Moderate Harm",F24&lt;=-F$6,"Large Harm",AND(F24&gt;=0,F24&lt;=F$4),"Trivial Benefit",AND(F24&lt;=F$5,F24&gt;=F$4),"Small Benefit",AND(F24&lt;=F$6,F24&gt;=F$5),"Moderate Benefit",F24&gt;=F$6,"Large Benefit")))</f>
        <v/>
      </c>
      <c r="G26" s="45" t="str">
        <f t="array" ref="G26">IF(G24="","",(_xlfn.IFS(AND(G24&lt;=0,G24&gt;=-G$4),"Trivial Harm",AND(G24&gt;=-G$5,G24&lt;=-G$4),"Small Harm",AND(G24&gt;=-G$6,G24&lt;=-G$5),"Moderate Harm",G24&lt;=-G$6,"Large Harm",AND(G24&gt;=0,G24&lt;=G$4),"Trivial Benefit",AND(G24&lt;=G$5,G24&gt;=G$4),"Small Benefit",AND(G24&lt;=G$6,G24&gt;=G$5),"Moderate Benefit",G24&gt;=G$6,"Large Benefit")))</f>
        <v>Trivial Harm</v>
      </c>
      <c r="H26" s="45" t="str">
        <f t="array" ref="H26">IF(H24="","",(_xlfn.IFS(AND(H24&lt;=0,H24&gt;=-H$4),"Trivial Harm",AND(H24&gt;=-H$5,H24&lt;=-H$4),"Small Harm",AND(H24&gt;=-H$6,H24&lt;=-H$5),"Moderate Harm",H24&lt;=-H$6,"Large Harm",AND(H24&gt;=0,H24&lt;=H$4),"Trivial Benefit",AND(H24&lt;=H$5,H24&gt;=H$4),"Small Benefit",AND(H24&lt;=H$6,H24&gt;=H$5),"Moderate Benefit",H24&gt;=H$6,"Large Benefit")))</f>
        <v/>
      </c>
      <c r="I26" s="45" t="str">
        <f t="array" ref="I26">IF(I24="","",(_xlfn.IFS(AND(I24&lt;=0,I24&gt;=-I$4),"Trivial Harm",AND(I24&gt;=-I$5,I24&lt;=-I$4),"Small Harm",AND(I24&gt;=-I$6,I24&lt;=-I$5),"Moderate Harm",I24&lt;=-I$6,"Large Harm",AND(I24&gt;=0,I24&lt;=I$4),"Trivial Benefit",AND(I24&lt;=I$5,I24&gt;=I$4),"Small Benefit",AND(I24&lt;=I$6,I24&gt;=I$5),"Moderate Benefit",I24&gt;=I$6,"Large Benefit")))</f>
        <v>Large Benefit</v>
      </c>
      <c r="J26" s="45" t="str">
        <f t="array" ref="J26">IF(J24="","",(_xlfn.IFS(AND(J24&lt;=0,J24&gt;=-J$4),"Trivial Harm",AND(J24&gt;=-J$5,J24&lt;=-J$4),"Small Harm",AND(J24&gt;=-J$6,J24&lt;=-J$5),"Moderate Harm",J24&lt;=-J$6,"Large Harm",AND(J24&gt;=0,J24&lt;=J$4),"Trivial Benefit",AND(J24&lt;=J$5,J24&gt;=J$4),"Small Benefit",AND(J24&lt;=J$6,J24&gt;=J$5),"Moderate Benefit",J24&gt;=J$6,"Large Benefit")))</f>
        <v/>
      </c>
      <c r="K26" s="45" t="str">
        <f t="array" ref="K26">IF(K24="","",(_xlfn.IFS(AND(K24&lt;=0,K24&gt;=-K$4),"Trivial Harm",AND(K24&gt;=-K$5,K24&lt;=-K$4),"Small Harm",AND(K24&gt;=-K$6,K24&lt;=-K$5),"Moderate Harm",K24&lt;=-K$6,"Large Harm",AND(K24&gt;=0,K24&lt;=K$4),"Trivial Benefit",AND(K24&lt;=K$5,K24&gt;=K$4),"Small Benefit",AND(K24&lt;=K$6,K24&gt;=K$5),"Moderate Benefit",K24&gt;=K$6,"Large Benefit")))</f>
        <v/>
      </c>
      <c r="L26" s="45" t="str">
        <f t="array" ref="L26">IF(L24="","",(_xlfn.IFS(AND(L24&lt;=0,L24&gt;=-L$4),"Trivial Harm",AND(L24&gt;=-L$5,L24&lt;=-L$4),"Small Harm",AND(L24&gt;=-L$6,L24&lt;=-L$5),"Moderate Harm",L24&lt;=-L$6,"Large Harm",AND(L24&gt;=0,L24&lt;=L$4),"Trivial Benefit",AND(L24&lt;=L$5,L24&gt;=L$4),"Small Benefit",AND(L24&lt;=L$6,L24&gt;=L$5),"Moderate Benefit",L24&gt;=L$6,"Large Benefit")))</f>
        <v/>
      </c>
      <c r="M26" s="45" t="str">
        <f t="array" ref="M26">IF(M24="","",(_xlfn.IFS(AND(M24&lt;=0,M24&gt;=-M$4),"Trivial Harm",AND(M24&gt;=-M$5,M24&lt;=-M$4),"Small Harm",AND(M24&gt;=-M$6,M24&lt;=-M$5),"Moderate Harm",M24&lt;=-M$6,"Large Harm",AND(M24&gt;=0,M24&lt;=M$4),"Trivial Benefit",AND(M24&lt;=M$5,M24&gt;=M$4),"Small Benefit",AND(M24&lt;=M$6,M24&gt;=M$5),"Moderate Benefit",M24&gt;=M$6,"Large Benefit")))</f>
        <v/>
      </c>
      <c r="N26" s="45" t="str">
        <f t="array" ref="N26">IF(N24="","",(_xlfn.IFS(AND(N24&lt;=0,N24&gt;=-N$4),"Trivial Harm",AND(N24&gt;=-N$5,N24&lt;=-N$4),"Small Harm",AND(N24&gt;=-N$6,N24&lt;=-N$5),"Moderate Harm",N24&lt;=-N$6,"Large Harm",AND(N24&gt;=0,N24&lt;=N$4),"Trivial Benefit",AND(N24&lt;=N$5,N24&gt;=N$4),"Small Benefit",AND(N24&lt;=N$6,N24&gt;=N$5),"Moderate Benefit",N24&gt;=N$6,"Large Benefit")))</f>
        <v/>
      </c>
      <c r="O26" s="45" t="str">
        <f t="array" ref="O26">IF(O24="","",(_xlfn.IFS(AND(O24&lt;=0,O24&gt;=-O$4),"Trivial Harm",AND(O24&gt;=-O$5,O24&lt;=-O$4),"Small Harm",AND(O24&gt;=-O$6,O24&lt;=-O$5),"Moderate Harm",O24&lt;=-O$6,"Large Harm",AND(O24&gt;=0,O24&lt;=O$4),"Trivial Benefit",AND(O24&lt;=O$5,O24&gt;=O$4),"Small Benefit",AND(O24&lt;=O$6,O24&gt;=O$5),"Moderate Benefit",O24&gt;=O$6,"Large Benefit")))</f>
        <v/>
      </c>
      <c r="P26" s="45" t="str">
        <f t="array" ref="P26">IF(P24="","",(_xlfn.IFS(AND(P24&lt;=0,P24&gt;=-P$4),"Trivial Harm",AND(P24&gt;=-P$5,P24&lt;=-P$4),"Small Harm",AND(P24&gt;=-P$6,P24&lt;=-P$5),"Moderate Harm",P24&lt;=-P$6,"Large Harm",AND(P24&gt;=0,P24&lt;=P$4),"Trivial Benefit",AND(P24&lt;=P$5,P24&gt;=P$4),"Small Benefit",AND(P24&lt;=P$6,P24&gt;=P$5),"Moderate Benefit",P24&gt;=P$6,"Large Benefit")))</f>
        <v/>
      </c>
      <c r="Q26" s="45" t="str">
        <f t="array" ref="Q26">IF(Q24="","",(_xlfn.IFS(AND(Q24&lt;=0,Q24&gt;=-Q$4),"Trivial Harm",AND(Q24&gt;=-Q$5,Q24&lt;=-Q$4),"Small Harm",AND(Q24&gt;=-Q$6,Q24&lt;=-Q$5),"Moderate Harm",Q24&lt;=-Q$6,"Large Harm",AND(Q24&gt;=0,Q24&lt;=Q$4),"Trivial Benefit",AND(Q24&lt;=Q$5,Q24&gt;=Q$4),"Small Benefit",AND(Q24&lt;=Q$6,Q24&gt;=Q$5),"Moderate Benefit",Q24&gt;=Q$6,"Large Benefit")))</f>
        <v/>
      </c>
      <c r="R26" s="45" t="str">
        <f t="array" ref="R26">IF(R24="","",(_xlfn.IFS(AND(R24&lt;=0,R24&gt;=-R$4),"Trivial Harm",AND(R24&gt;=-R$5,R24&lt;=-R$4),"Small Harm",AND(R24&gt;=-R$6,R24&lt;=-R$5),"Moderate Harm",R24&lt;=-R$6,"Large Harm",AND(R24&gt;=0,R24&lt;=R$4),"Trivial Benefit",AND(R24&lt;=R$5,R24&gt;=R$4),"Small Benefit",AND(R24&lt;=R$6,R24&gt;=R$5),"Moderate Benefit",R24&gt;=R$6,"Large Benefit")))</f>
        <v>Trivial Benefit</v>
      </c>
      <c r="S26" s="45" t="str">
        <f t="array" ref="S26">IF(S24="","",(_xlfn.IFS(AND(S24&lt;=0,S24&gt;=-S$4),"Trivial Harm",AND(S24&gt;=-S$5,S24&lt;=-S$4),"Small Harm",AND(S24&gt;=-S$6,S24&lt;=-S$5),"Moderate Harm",S24&lt;=-S$6,"Large Harm",AND(S24&gt;=0,S24&lt;=S$4),"Trivial Benefit",AND(S24&lt;=S$5,S24&gt;=S$4),"Small Benefit",AND(S24&lt;=S$6,S24&gt;=S$5),"Moderate Benefit",S24&gt;=S$6,"Large Benefit")))</f>
        <v/>
      </c>
      <c r="T26" s="45" t="str">
        <f t="array" ref="T26">_xlfn.IFS(AND(T24&lt;=0,T24&gt;=-T$4),"Trivial Harm",AND(T24&gt;=-T$5, T24&lt;=-T$4),"Small Harm",AND(T24&gt;=-T$6, T24&lt;=-T$5),"Moderate Harm",T24&lt;=-T$6,"Large Harm",AND(T24&gt;=0,T24&lt;=T$4),"Trivial Benefit",AND(T24&lt;=T$5, T24&gt;=T$4),"Small Benefit",AND(T24&lt;=T$6, T24&gt;=T$5),"Moderate Benefit",T24&gt;=T$6,"Large Benefit")</f>
        <v>Large Benefit</v>
      </c>
      <c r="U26" s="45" t="str">
        <f t="array" ref="U26">_xlfn.IFS(AND(U24&lt;=0,U24&gt;=-U$4),"Trivial Harm",AND(U24&gt;=-U$5, U24&lt;=-U$4),"Small Harm",AND(U24&gt;=-U$6, U24&lt;=-U$5),"Moderate Harm",U24&lt;=-U$6,"Large Harm",AND(U24&gt;=0,U24&lt;=U$4),"Trivial Benefit",AND(U24&lt;=U$5, U24&gt;=U$4),"Small Benefit",AND(U24&lt;=U$6, U24&gt;=U$5),"Moderate Benefit",U24&gt;=U$6,"Large Benefit")</f>
        <v>Trivial Harm</v>
      </c>
      <c r="V26" s="45" t="str">
        <f t="array" ref="V26">_xlfn.IFS(AND(V24&lt;=0,V24&gt;=-V$4),"Trivial Harm",AND(V24&gt;=-V$5, V24&lt;=-V$4),"Small Harm",AND(V24&gt;=-V$6, V24&lt;=-V$5),"Moderate Harm",V24&lt;=-V$6,"Large Harm",AND(V24&gt;=0,V24&lt;=V$4),"Trivial Benefit",AND(V24&lt;=V$5, V24&gt;=V$4),"Small Benefit",AND(V24&lt;=V$6, V24&gt;=V$5),"Moderate Benefit",V24&gt;=V$6,"Large Benefit")</f>
        <v>Large Benefit</v>
      </c>
    </row>
    <row r="27" spans="1:25" x14ac:dyDescent="0.3">
      <c r="A27" s="20" t="s">
        <v>82</v>
      </c>
      <c r="B27" s="4" t="str">
        <f t="shared" ref="B27:S27" si="5">IF(B24="", "",  (B24*B$3)/1000)</f>
        <v/>
      </c>
      <c r="C27" s="4" t="str">
        <f t="shared" si="5"/>
        <v/>
      </c>
      <c r="D27" s="4" t="str">
        <f t="shared" si="5"/>
        <v/>
      </c>
      <c r="E27" s="4" t="str">
        <f t="shared" si="5"/>
        <v/>
      </c>
      <c r="F27" s="4" t="str">
        <f t="shared" si="5"/>
        <v/>
      </c>
      <c r="G27" s="4">
        <f t="shared" si="5"/>
        <v>-7.980000000000001E-3</v>
      </c>
      <c r="H27" s="4" t="str">
        <f t="shared" si="5"/>
        <v/>
      </c>
      <c r="I27" s="4">
        <f t="shared" si="5"/>
        <v>8.3040000000000003E-2</v>
      </c>
      <c r="J27" s="4" t="str">
        <f t="shared" si="5"/>
        <v/>
      </c>
      <c r="K27" s="4" t="str">
        <f t="shared" si="5"/>
        <v/>
      </c>
      <c r="L27" s="4" t="str">
        <f t="shared" si="5"/>
        <v/>
      </c>
      <c r="M27" s="4" t="str">
        <f t="shared" si="5"/>
        <v/>
      </c>
      <c r="N27" s="4" t="str">
        <f t="shared" si="5"/>
        <v/>
      </c>
      <c r="O27" s="4" t="str">
        <f t="shared" si="5"/>
        <v/>
      </c>
      <c r="P27" s="4" t="str">
        <f t="shared" si="5"/>
        <v/>
      </c>
      <c r="Q27" s="4" t="str">
        <f t="shared" si="5"/>
        <v/>
      </c>
      <c r="R27" s="4">
        <f t="shared" si="5"/>
        <v>4.0000000000000002E-4</v>
      </c>
      <c r="S27" s="4" t="str">
        <f t="shared" si="5"/>
        <v/>
      </c>
      <c r="T27" s="46">
        <f>SUMIF($B27:$S27, "&gt;0")</f>
        <v>8.344E-2</v>
      </c>
      <c r="U27" s="46">
        <f>SUMIF($B27:$S27, "&lt;0")</f>
        <v>-7.980000000000001E-3</v>
      </c>
      <c r="V27" s="46">
        <f>SUM(T27, U27)</f>
        <v>7.5459999999999999E-2</v>
      </c>
    </row>
    <row r="28" spans="1:25" s="51" customFormat="1" x14ac:dyDescent="0.3">
      <c r="A28" s="51" t="s">
        <v>89</v>
      </c>
      <c r="B28" s="49">
        <v>-2</v>
      </c>
      <c r="C28" s="52">
        <f>(0.13/0.2)*C4</f>
        <v>20.693877551020439</v>
      </c>
      <c r="D28" s="49"/>
      <c r="E28" s="49"/>
      <c r="F28" s="49"/>
      <c r="G28" s="49"/>
      <c r="H28" s="49"/>
      <c r="I28" s="49">
        <v>50</v>
      </c>
      <c r="J28" s="49"/>
      <c r="K28" s="49"/>
      <c r="L28" s="49"/>
      <c r="M28" s="49"/>
      <c r="N28" s="49"/>
      <c r="O28" s="49"/>
      <c r="P28" s="49"/>
      <c r="Q28" s="49"/>
      <c r="R28" s="48">
        <v>18</v>
      </c>
      <c r="S28" s="49">
        <v>-27</v>
      </c>
      <c r="T28" s="40">
        <f>T31</f>
        <v>3.6090000000000018E-2</v>
      </c>
      <c r="U28" s="40">
        <f>U31</f>
        <v>-6.0500000000000007E-3</v>
      </c>
      <c r="V28" s="40">
        <f>V31</f>
        <v>3.0040000000000018E-2</v>
      </c>
      <c r="X28" s="4">
        <f>COUNTA(B28:S28)</f>
        <v>5</v>
      </c>
      <c r="Y28" s="20">
        <f>X28-1</f>
        <v>4</v>
      </c>
    </row>
    <row r="29" spans="1:25" x14ac:dyDescent="0.3">
      <c r="A29" s="4" t="s">
        <v>77</v>
      </c>
      <c r="B29" s="44" t="s">
        <v>79</v>
      </c>
      <c r="C29" s="44" t="s">
        <v>78</v>
      </c>
      <c r="D29" s="50"/>
      <c r="E29" s="44"/>
      <c r="F29" s="44"/>
      <c r="G29" s="44"/>
      <c r="H29" s="50"/>
      <c r="I29" s="44" t="s">
        <v>79</v>
      </c>
      <c r="J29" s="50"/>
      <c r="K29" s="44"/>
      <c r="L29" s="44"/>
      <c r="M29" s="50"/>
      <c r="N29" s="50"/>
      <c r="O29" s="50"/>
      <c r="P29" s="50"/>
      <c r="Q29" s="44"/>
      <c r="R29" s="44" t="s">
        <v>79</v>
      </c>
      <c r="S29" s="44" t="s">
        <v>78</v>
      </c>
      <c r="T29" s="44" t="s">
        <v>79</v>
      </c>
      <c r="U29" s="44" t="s">
        <v>79</v>
      </c>
      <c r="V29" s="44" t="s">
        <v>79</v>
      </c>
    </row>
    <row r="30" spans="1:25" x14ac:dyDescent="0.3">
      <c r="A30" s="4" t="s">
        <v>81</v>
      </c>
      <c r="B30" s="45" t="str">
        <f t="array" ref="B30">IF(B28="","",(_xlfn.IFS(AND(B28&lt;=0,B28&gt;=-B$4),"Trivial Harm",AND(B28&gt;=-B$5,B28&lt;=-B$4),"Small Harm",AND(B28&gt;=-B$6,B28&lt;=-B$5),"Moderate Harm",B28&lt;=-B$6,"Large Harm",AND(B28&gt;=0,B28&lt;=B$4),"Trivial Benefit",AND(B28&lt;=B$5,B28&gt;=B$4),"Small Benefit",AND(B28&lt;=B$6,B28&gt;=B$5),"Moderate Benefit",B28&gt;=B$6,"Large Benefit")))</f>
        <v>Trivial Harm</v>
      </c>
      <c r="C30" s="45" t="str">
        <f t="array" ref="C30">IF(C28="","",(_xlfn.IFS(AND(C28&lt;=0,C28&gt;=-C$4),"Trivial Harm",AND(C28&gt;=-C$5,C28&lt;=-C$4),"Small Harm",AND(C28&gt;=-C$6,C28&lt;=-C$5),"Moderate Harm",C28&lt;=-C$6,"Large Harm",AND(C28&gt;=0,C28&lt;=C$4),"Trivial Benefit",AND(C28&lt;=C$5,C28&gt;=C$4),"Small Benefit",AND(C28&lt;=C$6,C28&gt;=C$5),"Moderate Benefit",C28&gt;=C$6,"Large Benefit")))</f>
        <v>Trivial Benefit</v>
      </c>
      <c r="D30" s="45" t="str">
        <f t="array" ref="D30">IF(D28="","",(_xlfn.IFS(AND(D28&lt;=0,D28&gt;=-D$4),"Trivial Harm",AND(D28&gt;=-D$5,D28&lt;=-D$4),"Small Harm",AND(D28&gt;=-D$6,D28&lt;=-D$5),"Moderate Harm",D28&lt;=-D$6,"Large Harm",AND(D28&gt;=0,D28&lt;=D$4),"Trivial Benefit",AND(D28&lt;=D$5,D28&gt;=D$4),"Small Benefit",AND(D28&lt;=D$6,D28&gt;=D$5),"Moderate Benefit",D28&gt;=D$6,"Large Benefit")))</f>
        <v/>
      </c>
      <c r="E30" s="45" t="str">
        <f t="array" ref="E30">IF(E28="","",(_xlfn.IFS(AND(E28&lt;=0,E28&gt;=-E$4),"Trivial Harm",AND(E28&gt;=-E$5,E28&lt;=-E$4),"Small Harm",AND(E28&gt;=-E$6,E28&lt;=-E$5),"Moderate Harm",E28&lt;=-E$6,"Large Harm",AND(E28&gt;=0,E28&lt;=E$4),"Trivial Benefit",AND(E28&lt;=E$5,E28&gt;=E$4),"Small Benefit",AND(E28&lt;=E$6,E28&gt;=E$5),"Moderate Benefit",E28&gt;=E$6,"Large Benefit")))</f>
        <v/>
      </c>
      <c r="F30" s="45" t="str">
        <f t="array" ref="F30">IF(F28="","",(_xlfn.IFS(AND(F28&lt;=0,F28&gt;=-F$4),"Trivial Harm",AND(F28&gt;=-F$5,F28&lt;=-F$4),"Small Harm",AND(F28&gt;=-F$6,F28&lt;=-F$5),"Moderate Harm",F28&lt;=-F$6,"Large Harm",AND(F28&gt;=0,F28&lt;=F$4),"Trivial Benefit",AND(F28&lt;=F$5,F28&gt;=F$4),"Small Benefit",AND(F28&lt;=F$6,F28&gt;=F$5),"Moderate Benefit",F28&gt;=F$6,"Large Benefit")))</f>
        <v/>
      </c>
      <c r="G30" s="45" t="str">
        <f t="array" ref="G30">IF(G28="","",(_xlfn.IFS(AND(G28&lt;=0,G28&gt;=-G$4),"Trivial Harm",AND(G28&gt;=-G$5,G28&lt;=-G$4),"Small Harm",AND(G28&gt;=-G$6,G28&lt;=-G$5),"Moderate Harm",G28&lt;=-G$6,"Large Harm",AND(G28&gt;=0,G28&lt;=G$4),"Trivial Benefit",AND(G28&lt;=G$5,G28&gt;=G$4),"Small Benefit",AND(G28&lt;=G$6,G28&gt;=G$5),"Moderate Benefit",G28&gt;=G$6,"Large Benefit")))</f>
        <v/>
      </c>
      <c r="H30" s="45" t="str">
        <f t="array" ref="H30">IF(H28="","",(_xlfn.IFS(AND(H28&lt;=0,H28&gt;=-H$4),"Trivial Harm",AND(H28&gt;=-H$5,H28&lt;=-H$4),"Small Harm",AND(H28&gt;=-H$6,H28&lt;=-H$5),"Moderate Harm",H28&lt;=-H$6,"Large Harm",AND(H28&gt;=0,H28&lt;=H$4),"Trivial Benefit",AND(H28&lt;=H$5,H28&gt;=H$4),"Small Benefit",AND(H28&lt;=H$6,H28&gt;=H$5),"Moderate Benefit",H28&gt;=H$6,"Large Benefit")))</f>
        <v/>
      </c>
      <c r="I30" s="45" t="str">
        <f t="array" ref="I30">IF(I28="","",(_xlfn.IFS(AND(I28&lt;=0,I28&gt;=-I$4),"Trivial Harm",AND(I28&gt;=-I$5,I28&lt;=-I$4),"Small Harm",AND(I28&gt;=-I$6,I28&lt;=-I$5),"Moderate Harm",I28&lt;=-I$6,"Large Harm",AND(I28&gt;=0,I28&lt;=I$4),"Trivial Benefit",AND(I28&lt;=I$5,I28&gt;=I$4),"Small Benefit",AND(I28&lt;=I$6,I28&gt;=I$5),"Moderate Benefit",I28&gt;=I$6,"Large Benefit")))</f>
        <v>Small Benefit</v>
      </c>
      <c r="J30" s="45" t="str">
        <f t="array" ref="J30">IF(J28="","",(_xlfn.IFS(AND(J28&lt;=0,J28&gt;=-J$4),"Trivial Harm",AND(J28&gt;=-J$5,J28&lt;=-J$4),"Small Harm",AND(J28&gt;=-J$6,J28&lt;=-J$5),"Moderate Harm",J28&lt;=-J$6,"Large Harm",AND(J28&gt;=0,J28&lt;=J$4),"Trivial Benefit",AND(J28&lt;=J$5,J28&gt;=J$4),"Small Benefit",AND(J28&lt;=J$6,J28&gt;=J$5),"Moderate Benefit",J28&gt;=J$6,"Large Benefit")))</f>
        <v/>
      </c>
      <c r="K30" s="45" t="str">
        <f t="array" ref="K30">IF(K28="","",(_xlfn.IFS(AND(K28&lt;=0,K28&gt;=-K$4),"Trivial Harm",AND(K28&gt;=-K$5,K28&lt;=-K$4),"Small Harm",AND(K28&gt;=-K$6,K28&lt;=-K$5),"Moderate Harm",K28&lt;=-K$6,"Large Harm",AND(K28&gt;=0,K28&lt;=K$4),"Trivial Benefit",AND(K28&lt;=K$5,K28&gt;=K$4),"Small Benefit",AND(K28&lt;=K$6,K28&gt;=K$5),"Moderate Benefit",K28&gt;=K$6,"Large Benefit")))</f>
        <v/>
      </c>
      <c r="L30" s="45" t="str">
        <f t="array" ref="L30">IF(L28="","",(_xlfn.IFS(AND(L28&lt;=0,L28&gt;=-L$4),"Trivial Harm",AND(L28&gt;=-L$5,L28&lt;=-L$4),"Small Harm",AND(L28&gt;=-L$6,L28&lt;=-L$5),"Moderate Harm",L28&lt;=-L$6,"Large Harm",AND(L28&gt;=0,L28&lt;=L$4),"Trivial Benefit",AND(L28&lt;=L$5,L28&gt;=L$4),"Small Benefit",AND(L28&lt;=L$6,L28&gt;=L$5),"Moderate Benefit",L28&gt;=L$6,"Large Benefit")))</f>
        <v/>
      </c>
      <c r="M30" s="45" t="str">
        <f t="array" ref="M30">IF(M28="","",(_xlfn.IFS(AND(M28&lt;=0,M28&gt;=-M$4),"Trivial Harm",AND(M28&gt;=-M$5,M28&lt;=-M$4),"Small Harm",AND(M28&gt;=-M$6,M28&lt;=-M$5),"Moderate Harm",M28&lt;=-M$6,"Large Harm",AND(M28&gt;=0,M28&lt;=M$4),"Trivial Benefit",AND(M28&lt;=M$5,M28&gt;=M$4),"Small Benefit",AND(M28&lt;=M$6,M28&gt;=M$5),"Moderate Benefit",M28&gt;=M$6,"Large Benefit")))</f>
        <v/>
      </c>
      <c r="N30" s="45" t="str">
        <f t="array" ref="N30">IF(N28="","",(_xlfn.IFS(AND(N28&lt;=0,N28&gt;=-N$4),"Trivial Harm",AND(N28&gt;=-N$5,N28&lt;=-N$4),"Small Harm",AND(N28&gt;=-N$6,N28&lt;=-N$5),"Moderate Harm",N28&lt;=-N$6,"Large Harm",AND(N28&gt;=0,N28&lt;=N$4),"Trivial Benefit",AND(N28&lt;=N$5,N28&gt;=N$4),"Small Benefit",AND(N28&lt;=N$6,N28&gt;=N$5),"Moderate Benefit",N28&gt;=N$6,"Large Benefit")))</f>
        <v/>
      </c>
      <c r="O30" s="45" t="str">
        <f t="array" ref="O30">IF(O28="","",(_xlfn.IFS(AND(O28&lt;=0,O28&gt;=-O$4),"Trivial Harm",AND(O28&gt;=-O$5,O28&lt;=-O$4),"Small Harm",AND(O28&gt;=-O$6,O28&lt;=-O$5),"Moderate Harm",O28&lt;=-O$6,"Large Harm",AND(O28&gt;=0,O28&lt;=O$4),"Trivial Benefit",AND(O28&lt;=O$5,O28&gt;=O$4),"Small Benefit",AND(O28&lt;=O$6,O28&gt;=O$5),"Moderate Benefit",O28&gt;=O$6,"Large Benefit")))</f>
        <v/>
      </c>
      <c r="P30" s="45" t="str">
        <f t="array" ref="P30">IF(P28="","",(_xlfn.IFS(AND(P28&lt;=0,P28&gt;=-P$4),"Trivial Harm",AND(P28&gt;=-P$5,P28&lt;=-P$4),"Small Harm",AND(P28&gt;=-P$6,P28&lt;=-P$5),"Moderate Harm",P28&lt;=-P$6,"Large Harm",AND(P28&gt;=0,P28&lt;=P$4),"Trivial Benefit",AND(P28&lt;=P$5,P28&gt;=P$4),"Small Benefit",AND(P28&lt;=P$6,P28&gt;=P$5),"Moderate Benefit",P28&gt;=P$6,"Large Benefit")))</f>
        <v/>
      </c>
      <c r="Q30" s="45" t="str">
        <f t="array" ref="Q30">IF(Q28="","",(_xlfn.IFS(AND(Q28&lt;=0,Q28&gt;=-Q$4),"Trivial Harm",AND(Q28&gt;=-Q$5,Q28&lt;=-Q$4),"Small Harm",AND(Q28&gt;=-Q$6,Q28&lt;=-Q$5),"Moderate Harm",Q28&lt;=-Q$6,"Large Harm",AND(Q28&gt;=0,Q28&lt;=Q$4),"Trivial Benefit",AND(Q28&lt;=Q$5,Q28&gt;=Q$4),"Small Benefit",AND(Q28&lt;=Q$6,Q28&gt;=Q$5),"Moderate Benefit",Q28&gt;=Q$6,"Large Benefit")))</f>
        <v/>
      </c>
      <c r="R30" s="45" t="str">
        <f t="array" ref="R30">IF(R28="","",(_xlfn.IFS(AND(R28&lt;=0,R28&gt;=-R$4),"Trivial Harm",AND(R28&gt;=-R$5,R28&lt;=-R$4),"Small Harm",AND(R28&gt;=-R$6,R28&lt;=-R$5),"Moderate Harm",R28&lt;=-R$6,"Large Harm",AND(R28&gt;=0,R28&lt;=R$4),"Trivial Benefit",AND(R28&lt;=R$5,R28&gt;=R$4),"Small Benefit",AND(R28&lt;=R$6,R28&gt;=R$5),"Moderate Benefit",R28&gt;=R$6,"Large Benefit")))</f>
        <v>Trivial Benefit</v>
      </c>
      <c r="S30" s="45" t="str">
        <f t="array" ref="S30">IF(S28="","",(_xlfn.IFS(AND(S28&lt;=0,S28&gt;=-S$4),"Trivial Harm",AND(S28&gt;=-S$5,S28&lt;=-S$4),"Small Harm",AND(S28&gt;=-S$6,S28&lt;=-S$5),"Moderate Harm",S28&lt;=-S$6,"Large Harm",AND(S28&gt;=0,S28&lt;=S$4),"Trivial Benefit",AND(S28&lt;=S$5,S28&gt;=S$4),"Small Benefit",AND(S28&lt;=S$6,S28&gt;=S$5),"Moderate Benefit",S28&gt;=S$6,"Large Benefit")))</f>
        <v>Trivial Harm</v>
      </c>
      <c r="T30" s="45" t="str">
        <f t="array" ref="T30">_xlfn.IFS(AND(T28&lt;=0,T28&gt;=-T$4),"Trivial Harm",AND(T28&gt;=-T$5, T28&lt;=-T$4),"Small Harm",AND(T28&gt;=-T$6, T28&lt;=-T$5),"Moderate Harm",T28&lt;=-T$6,"Large Harm",AND(T28&gt;=0,T28&lt;=T$4),"Trivial Benefit",AND(T28&lt;=T$5, T28&gt;=T$4),"Small Benefit",AND(T28&lt;=T$6, T28&gt;=T$5),"Moderate Benefit",T28&gt;=T$6,"Large Benefit")</f>
        <v>Moderate Benefit</v>
      </c>
      <c r="U30" s="45" t="str">
        <f t="array" ref="U30">_xlfn.IFS(AND(U28&lt;=0,U28&gt;=-U$4),"Trivial Harm",AND(U28&gt;=-U$5, U28&lt;=-U$4),"Small Harm",AND(U28&gt;=-U$6, U28&lt;=-U$5),"Moderate Harm",U28&lt;=-U$6,"Large Harm",AND(U28&gt;=0,U28&lt;=U$4),"Trivial Benefit",AND(U28&lt;=U$5, U28&gt;=U$4),"Small Benefit",AND(U28&lt;=U$6, U28&gt;=U$5),"Moderate Benefit",U28&gt;=U$6,"Large Benefit")</f>
        <v>Trivial Harm</v>
      </c>
      <c r="V30" s="45" t="str">
        <f t="array" ref="V30">_xlfn.IFS(AND(V28&lt;=0,V28&gt;=-V$4),"Trivial Harm",AND(V28&gt;=-V$5, V28&lt;=-V$4),"Small Harm",AND(V28&gt;=-V$6, V28&lt;=-V$5),"Moderate Harm",V28&lt;=-V$6,"Large Harm",AND(V28&gt;=0,V28&lt;=V$4),"Trivial Benefit",AND(V28&lt;=V$5, V28&gt;=V$4),"Small Benefit",AND(V28&lt;=V$6, V28&gt;=V$5),"Moderate Benefit",V28&gt;=V$6,"Large Benefit")</f>
        <v>Small Benefit</v>
      </c>
    </row>
    <row r="31" spans="1:25" x14ac:dyDescent="0.3">
      <c r="A31" s="20" t="s">
        <v>82</v>
      </c>
      <c r="B31" s="45">
        <f t="shared" ref="B31:S31" si="6">IF(B28="", "",  (B28*B$3)/1000)</f>
        <v>-2E-3</v>
      </c>
      <c r="C31" s="45">
        <f t="shared" si="6"/>
        <v>1.0140000000000015E-2</v>
      </c>
      <c r="D31" s="45" t="str">
        <f t="shared" si="6"/>
        <v/>
      </c>
      <c r="E31" s="45" t="str">
        <f t="shared" si="6"/>
        <v/>
      </c>
      <c r="F31" s="45" t="str">
        <f t="shared" si="6"/>
        <v/>
      </c>
      <c r="G31" s="45" t="str">
        <f t="shared" si="6"/>
        <v/>
      </c>
      <c r="H31" s="45" t="str">
        <f t="shared" si="6"/>
        <v/>
      </c>
      <c r="I31" s="45">
        <f t="shared" si="6"/>
        <v>2.5950000000000001E-2</v>
      </c>
      <c r="J31" s="45" t="str">
        <f t="shared" si="6"/>
        <v/>
      </c>
      <c r="K31" s="45" t="str">
        <f t="shared" si="6"/>
        <v/>
      </c>
      <c r="L31" s="45" t="str">
        <f t="shared" si="6"/>
        <v/>
      </c>
      <c r="M31" s="45" t="str">
        <f t="shared" si="6"/>
        <v/>
      </c>
      <c r="N31" s="45" t="str">
        <f t="shared" si="6"/>
        <v/>
      </c>
      <c r="O31" s="45" t="str">
        <f t="shared" si="6"/>
        <v/>
      </c>
      <c r="P31" s="45" t="str">
        <f t="shared" si="6"/>
        <v/>
      </c>
      <c r="Q31" s="45" t="str">
        <f t="shared" si="6"/>
        <v/>
      </c>
      <c r="R31" s="45">
        <f t="shared" si="6"/>
        <v>7.1999999999999998E-3</v>
      </c>
      <c r="S31" s="45">
        <f t="shared" si="6"/>
        <v>-4.0500000000000006E-3</v>
      </c>
      <c r="T31" s="46">
        <f>SUMIF($B31:$S31, "&gt;0")-R31</f>
        <v>3.6090000000000018E-2</v>
      </c>
      <c r="U31" s="46">
        <f>SUMIF($B31:$S31, "&lt;0")</f>
        <v>-6.0500000000000007E-3</v>
      </c>
      <c r="V31" s="46">
        <f>SUM(T31, U31)</f>
        <v>3.0040000000000018E-2</v>
      </c>
    </row>
    <row r="32" spans="1:25" s="51" customFormat="1" x14ac:dyDescent="0.3">
      <c r="A32" s="51" t="s">
        <v>90</v>
      </c>
      <c r="B32" s="49">
        <v>4</v>
      </c>
      <c r="C32" s="49"/>
      <c r="D32" s="49"/>
      <c r="E32" s="49"/>
      <c r="F32" s="49"/>
      <c r="G32" s="49"/>
      <c r="H32" s="49"/>
      <c r="I32" s="49">
        <v>59</v>
      </c>
      <c r="J32" s="49"/>
      <c r="K32" s="49"/>
      <c r="L32" s="49"/>
      <c r="M32" s="49">
        <v>210</v>
      </c>
      <c r="N32" s="49"/>
      <c r="O32" s="49"/>
      <c r="P32" s="49">
        <v>188</v>
      </c>
      <c r="Q32" s="49"/>
      <c r="R32" s="48">
        <v>-27</v>
      </c>
      <c r="S32" s="49">
        <v>-25</v>
      </c>
      <c r="T32" s="40">
        <f>T35</f>
        <v>8.4371000000000002E-2</v>
      </c>
      <c r="U32" s="40">
        <f>U35</f>
        <v>-3.7499999999999999E-3</v>
      </c>
      <c r="V32" s="40">
        <f>V35</f>
        <v>8.0620999999999998E-2</v>
      </c>
      <c r="X32" s="4">
        <f>COUNTA(B32:S32)</f>
        <v>6</v>
      </c>
      <c r="Y32" s="20">
        <f>X32-2</f>
        <v>4</v>
      </c>
    </row>
    <row r="33" spans="1:25" x14ac:dyDescent="0.3">
      <c r="A33" s="4" t="s">
        <v>77</v>
      </c>
      <c r="B33" s="44" t="s">
        <v>78</v>
      </c>
      <c r="C33" s="44"/>
      <c r="D33" s="50"/>
      <c r="E33" s="44"/>
      <c r="F33" s="44"/>
      <c r="G33" s="44"/>
      <c r="H33" s="50"/>
      <c r="I33" s="44" t="s">
        <v>79</v>
      </c>
      <c r="J33" s="50"/>
      <c r="K33" s="44"/>
      <c r="L33" s="44"/>
      <c r="M33" s="50" t="s">
        <v>86</v>
      </c>
      <c r="N33" s="50"/>
      <c r="O33" s="50"/>
      <c r="P33" s="50" t="s">
        <v>86</v>
      </c>
      <c r="Q33" s="44"/>
      <c r="R33" s="44" t="s">
        <v>79</v>
      </c>
      <c r="S33" s="44" t="s">
        <v>78</v>
      </c>
      <c r="T33" s="44" t="s">
        <v>79</v>
      </c>
      <c r="U33" s="44" t="s">
        <v>79</v>
      </c>
      <c r="V33" s="53" t="s">
        <v>80</v>
      </c>
      <c r="W33" s="4" t="s">
        <v>87</v>
      </c>
    </row>
    <row r="34" spans="1:25" x14ac:dyDescent="0.3">
      <c r="A34" s="4" t="s">
        <v>81</v>
      </c>
      <c r="B34" s="45" t="str">
        <f t="array" ref="B34">IF(B32="","",(_xlfn.IFS(AND(B32&lt;=0,B32&gt;=-B$4),"Trivial Harm",AND(B32&gt;=-B$5,B32&lt;=-B$4),"Small Harm",AND(B32&gt;=-B$6,B32&lt;=-B$5),"Moderate Harm",B32&lt;=-B$6,"Large Harm",AND(B32&gt;=0,B32&lt;=B$4),"Trivial Benefit",AND(B32&lt;=B$5,B32&gt;=B$4),"Small Benefit",AND(B32&lt;=B$6,B32&gt;=B$5),"Moderate Benefit",B32&gt;=B$6,"Large Benefit")))</f>
        <v>Trivial Benefit</v>
      </c>
      <c r="C34" s="45" t="str">
        <f t="array" ref="C34">IF(C32="","",(_xlfn.IFS(AND(C32&lt;=0,C32&gt;=-C$4),"Trivial Harm",AND(C32&gt;=-C$5,C32&lt;=-C$4),"Small Harm",AND(C32&gt;=-C$6,C32&lt;=-C$5),"Moderate Harm",C32&lt;=-C$6,"Large Harm",AND(C32&gt;=0,C32&lt;=C$4),"Trivial Benefit",AND(C32&lt;=C$5,C32&gt;=C$4),"Small Benefit",AND(C32&lt;=C$6,C32&gt;=C$5),"Moderate Benefit",C32&gt;=C$6,"Large Benefit")))</f>
        <v/>
      </c>
      <c r="D34" s="45" t="str">
        <f t="array" ref="D34">IF(D32="","",(_xlfn.IFS(AND(D32&lt;=0,D32&gt;=-D$4),"Trivial Harm",AND(D32&gt;=-D$5,D32&lt;=-D$4),"Small Harm",AND(D32&gt;=-D$6,D32&lt;=-D$5),"Moderate Harm",D32&lt;=-D$6,"Large Harm",AND(D32&gt;=0,D32&lt;=D$4),"Trivial Benefit",AND(D32&lt;=D$5,D32&gt;=D$4),"Small Benefit",AND(D32&lt;=D$6,D32&gt;=D$5),"Moderate Benefit",D32&gt;=D$6,"Large Benefit")))</f>
        <v/>
      </c>
      <c r="E34" s="45" t="str">
        <f t="array" ref="E34">IF(E32="","",(_xlfn.IFS(AND(E32&lt;=0,E32&gt;=-E$4),"Trivial Harm",AND(E32&gt;=-E$5,E32&lt;=-E$4),"Small Harm",AND(E32&gt;=-E$6,E32&lt;=-E$5),"Moderate Harm",E32&lt;=-E$6,"Large Harm",AND(E32&gt;=0,E32&lt;=E$4),"Trivial Benefit",AND(E32&lt;=E$5,E32&gt;=E$4),"Small Benefit",AND(E32&lt;=E$6,E32&gt;=E$5),"Moderate Benefit",E32&gt;=E$6,"Large Benefit")))</f>
        <v/>
      </c>
      <c r="F34" s="45" t="str">
        <f t="array" ref="F34">IF(F32="","",(_xlfn.IFS(AND(F32&lt;=0,F32&gt;=-F$4),"Trivial Harm",AND(F32&gt;=-F$5,F32&lt;=-F$4),"Small Harm",AND(F32&gt;=-F$6,F32&lt;=-F$5),"Moderate Harm",F32&lt;=-F$6,"Large Harm",AND(F32&gt;=0,F32&lt;=F$4),"Trivial Benefit",AND(F32&lt;=F$5,F32&gt;=F$4),"Small Benefit",AND(F32&lt;=F$6,F32&gt;=F$5),"Moderate Benefit",F32&gt;=F$6,"Large Benefit")))</f>
        <v/>
      </c>
      <c r="G34" s="45" t="str">
        <f t="array" ref="G34">IF(G32="","",(_xlfn.IFS(AND(G32&lt;=0,G32&gt;=-G$4),"Trivial Harm",AND(G32&gt;=-G$5,G32&lt;=-G$4),"Small Harm",AND(G32&gt;=-G$6,G32&lt;=-G$5),"Moderate Harm",G32&lt;=-G$6,"Large Harm",AND(G32&gt;=0,G32&lt;=G$4),"Trivial Benefit",AND(G32&lt;=G$5,G32&gt;=G$4),"Small Benefit",AND(G32&lt;=G$6,G32&gt;=G$5),"Moderate Benefit",G32&gt;=G$6,"Large Benefit")))</f>
        <v/>
      </c>
      <c r="H34" s="45" t="str">
        <f t="array" ref="H34">IF(H32="","",(_xlfn.IFS(AND(H32&lt;=0,H32&gt;=-H$4),"Trivial Harm",AND(H32&gt;=-H$5,H32&lt;=-H$4),"Small Harm",AND(H32&gt;=-H$6,H32&lt;=-H$5),"Moderate Harm",H32&lt;=-H$6,"Large Harm",AND(H32&gt;=0,H32&lt;=H$4),"Trivial Benefit",AND(H32&lt;=H$5,H32&gt;=H$4),"Small Benefit",AND(H32&lt;=H$6,H32&gt;=H$5),"Moderate Benefit",H32&gt;=H$6,"Large Benefit")))</f>
        <v/>
      </c>
      <c r="I34" s="45" t="str">
        <f t="array" ref="I34">IF(I32="","",(_xlfn.IFS(AND(I32&lt;=0,I32&gt;=-I$4),"Trivial Harm",AND(I32&gt;=-I$5,I32&lt;=-I$4),"Small Harm",AND(I32&gt;=-I$6,I32&lt;=-I$5),"Moderate Harm",I32&lt;=-I$6,"Large Harm",AND(I32&gt;=0,I32&lt;=I$4),"Trivial Benefit",AND(I32&lt;=I$5,I32&gt;=I$4),"Small Benefit",AND(I32&lt;=I$6,I32&gt;=I$5),"Moderate Benefit",I32&gt;=I$6,"Large Benefit")))</f>
        <v>Small Benefit</v>
      </c>
      <c r="J34" s="45" t="str">
        <f t="array" ref="J34">IF(J32="","",(_xlfn.IFS(AND(J32&lt;=0,J32&gt;=-J$4),"Trivial Harm",AND(J32&gt;=-J$5,J32&lt;=-J$4),"Small Harm",AND(J32&gt;=-J$6,J32&lt;=-J$5),"Moderate Harm",J32&lt;=-J$6,"Large Harm",AND(J32&gt;=0,J32&lt;=J$4),"Trivial Benefit",AND(J32&lt;=J$5,J32&gt;=J$4),"Small Benefit",AND(J32&lt;=J$6,J32&gt;=J$5),"Moderate Benefit",J32&gt;=J$6,"Large Benefit")))</f>
        <v/>
      </c>
      <c r="K34" s="45" t="str">
        <f t="array" ref="K34">IF(K32="","",(_xlfn.IFS(AND(K32&lt;=0,K32&gt;=-K$4),"Trivial Harm",AND(K32&gt;=-K$5,K32&lt;=-K$4),"Small Harm",AND(K32&gt;=-K$6,K32&lt;=-K$5),"Moderate Harm",K32&lt;=-K$6,"Large Harm",AND(K32&gt;=0,K32&lt;=K$4),"Trivial Benefit",AND(K32&lt;=K$5,K32&gt;=K$4),"Small Benefit",AND(K32&lt;=K$6,K32&gt;=K$5),"Moderate Benefit",K32&gt;=K$6,"Large Benefit")))</f>
        <v/>
      </c>
      <c r="L34" s="45" t="str">
        <f t="array" ref="L34">IF(L32="","",(_xlfn.IFS(AND(L32&lt;=0,L32&gt;=-L$4),"Trivial Harm",AND(L32&gt;=-L$5,L32&lt;=-L$4),"Small Harm",AND(L32&gt;=-L$6,L32&lt;=-L$5),"Moderate Harm",L32&lt;=-L$6,"Large Harm",AND(L32&gt;=0,L32&lt;=L$4),"Trivial Benefit",AND(L32&lt;=L$5,L32&gt;=L$4),"Small Benefit",AND(L32&lt;=L$6,L32&gt;=L$5),"Moderate Benefit",L32&gt;=L$6,"Large Benefit")))</f>
        <v/>
      </c>
      <c r="M34" s="45" t="str">
        <f t="array" ref="M34">IF(M32="","",(_xlfn.IFS(AND(M32&lt;=0,M32&gt;=-M$4),"Trivial Harm",AND(M32&gt;=-M$5,M32&lt;=-M$4),"Small Harm",AND(M32&gt;=-M$6,M32&lt;=-M$5),"Moderate Harm",M32&lt;=-M$6,"Large Harm",AND(M32&gt;=0,M32&lt;=M$4),"Trivial Benefit",AND(M32&lt;=M$5,M32&gt;=M$4),"Small Benefit",AND(M32&lt;=M$6,M32&gt;=M$5),"Moderate Benefit",M32&gt;=M$6,"Large Benefit")))</f>
        <v>Moderate Benefit</v>
      </c>
      <c r="N34" s="45" t="str">
        <f t="array" ref="N34">IF(N32="","",(_xlfn.IFS(AND(N32&lt;=0,N32&gt;=-N$4),"Trivial Harm",AND(N32&gt;=-N$5,N32&lt;=-N$4),"Small Harm",AND(N32&gt;=-N$6,N32&lt;=-N$5),"Moderate Harm",N32&lt;=-N$6,"Large Harm",AND(N32&gt;=0,N32&lt;=N$4),"Trivial Benefit",AND(N32&lt;=N$5,N32&gt;=N$4),"Small Benefit",AND(N32&lt;=N$6,N32&gt;=N$5),"Moderate Benefit",N32&gt;=N$6,"Large Benefit")))</f>
        <v/>
      </c>
      <c r="O34" s="45" t="str">
        <f t="array" ref="O34">IF(O32="","",(_xlfn.IFS(AND(O32&lt;=0,O32&gt;=-O$4),"Trivial Harm",AND(O32&gt;=-O$5,O32&lt;=-O$4),"Small Harm",AND(O32&gt;=-O$6,O32&lt;=-O$5),"Moderate Harm",O32&lt;=-O$6,"Large Harm",AND(O32&gt;=0,O32&lt;=O$4),"Trivial Benefit",AND(O32&lt;=O$5,O32&gt;=O$4),"Small Benefit",AND(O32&lt;=O$6,O32&gt;=O$5),"Moderate Benefit",O32&gt;=O$6,"Large Benefit")))</f>
        <v/>
      </c>
      <c r="P34" s="45" t="str">
        <f t="array" ref="P34">IF(P32="","",(_xlfn.IFS(AND(P32&lt;=0,P32&gt;=-P$4),"Trivial Harm",AND(P32&gt;=-P$5,P32&lt;=-P$4),"Small Harm",AND(P32&gt;=-P$6,P32&lt;=-P$5),"Moderate Harm",P32&lt;=-P$6,"Large Harm",AND(P32&gt;=0,P32&lt;=P$4),"Trivial Benefit",AND(P32&lt;=P$5,P32&gt;=P$4),"Small Benefit",AND(P32&lt;=P$6,P32&gt;=P$5),"Moderate Benefit",P32&gt;=P$6,"Large Benefit")))</f>
        <v>Moderate Benefit</v>
      </c>
      <c r="Q34" s="45" t="str">
        <f t="array" ref="Q34">IF(Q32="","",(_xlfn.IFS(AND(Q32&lt;=0,Q32&gt;=-Q$4),"Trivial Harm",AND(Q32&gt;=-Q$5,Q32&lt;=-Q$4),"Small Harm",AND(Q32&gt;=-Q$6,Q32&lt;=-Q$5),"Moderate Harm",Q32&lt;=-Q$6,"Large Harm",AND(Q32&gt;=0,Q32&lt;=Q$4),"Trivial Benefit",AND(Q32&lt;=Q$5,Q32&gt;=Q$4),"Small Benefit",AND(Q32&lt;=Q$6,Q32&gt;=Q$5),"Moderate Benefit",Q32&gt;=Q$6,"Large Benefit")))</f>
        <v/>
      </c>
      <c r="R34" s="45" t="str">
        <f t="array" ref="R34">IF(R32="","",(_xlfn.IFS(AND(R32&lt;=0,R32&gt;=-R$4),"Trivial Harm",AND(R32&gt;=-R$5,R32&lt;=-R$4),"Small Harm",AND(R32&gt;=-R$6,R32&lt;=-R$5),"Moderate Harm",R32&lt;=-R$6,"Large Harm",AND(R32&gt;=0,R32&lt;=R$4),"Trivial Benefit",AND(R32&lt;=R$5,R32&gt;=R$4),"Small Benefit",AND(R32&lt;=R$6,R32&gt;=R$5),"Moderate Benefit",R32&gt;=R$6,"Large Benefit")))</f>
        <v>Trivial Harm</v>
      </c>
      <c r="S34" s="45" t="str">
        <f t="array" ref="S34">IF(S32="","",(_xlfn.IFS(AND(S32&lt;=0,S32&gt;=-S$4),"Trivial Harm",AND(S32&gt;=-S$5,S32&lt;=-S$4),"Small Harm",AND(S32&gt;=-S$6,S32&lt;=-S$5),"Moderate Harm",S32&lt;=-S$6,"Large Harm",AND(S32&gt;=0,S32&lt;=S$4),"Trivial Benefit",AND(S32&lt;=S$5,S32&gt;=S$4),"Small Benefit",AND(S32&lt;=S$6,S32&gt;=S$5),"Moderate Benefit",S32&gt;=S$6,"Large Benefit")))</f>
        <v>Trivial Harm</v>
      </c>
      <c r="T34" s="45" t="str">
        <f t="array" ref="T34">_xlfn.IFS(AND(T32&lt;=0,T32&gt;=-T$4),"Trivial Harm",AND(T32&gt;=-T$5, T32&lt;=-T$4),"Small Harm",AND(T32&gt;=-T$6, T32&lt;=-T$5),"Moderate Harm",T32&lt;=-T$6,"Large Harm",AND(T32&gt;=0,T32&lt;=T$4),"Trivial Benefit",AND(T32&lt;=T$5, T32&gt;=T$4),"Small Benefit",AND(T32&lt;=T$6, T32&gt;=T$5),"Moderate Benefit",T32&gt;=T$6,"Large Benefit")</f>
        <v>Large Benefit</v>
      </c>
      <c r="U34" s="45" t="str">
        <f t="array" ref="U34">_xlfn.IFS(AND(U32&lt;=0,U32&gt;=-U$4),"Trivial Harm",AND(U32&gt;=-U$5, U32&lt;=-U$4),"Small Harm",AND(U32&gt;=-U$6, U32&lt;=-U$5),"Moderate Harm",U32&lt;=-U$6,"Large Harm",AND(U32&gt;=0,U32&lt;=U$4),"Trivial Benefit",AND(U32&lt;=U$5, U32&gt;=U$4),"Small Benefit",AND(U32&lt;=U$6, U32&gt;=U$5),"Moderate Benefit",U32&gt;=U$6,"Large Benefit")</f>
        <v>Trivial Harm</v>
      </c>
      <c r="V34" s="45" t="str">
        <f t="array" ref="V34">_xlfn.IFS(AND(V32&lt;=0,V32&gt;=-V$4),"Trivial Harm",AND(V32&gt;=-V$5, V32&lt;=-V$4),"Small Harm",AND(V32&gt;=-V$6, V32&lt;=-V$5),"Moderate Harm",V32&lt;=-V$6,"Large Harm",AND(V32&gt;=0,V32&lt;=V$4),"Trivial Benefit",AND(V32&lt;=V$5, V32&gt;=V$4),"Small Benefit",AND(V32&lt;=V$6, V32&gt;=V$5),"Moderate Benefit",V32&gt;=V$6,"Large Benefit")</f>
        <v>Large Benefit</v>
      </c>
    </row>
    <row r="35" spans="1:25" x14ac:dyDescent="0.3">
      <c r="A35" s="20" t="s">
        <v>82</v>
      </c>
      <c r="B35" s="45">
        <f t="shared" ref="B35:S35" si="7">IF(B32="", "",  (B32*B$3)/1000)</f>
        <v>4.0000000000000001E-3</v>
      </c>
      <c r="C35" s="45" t="str">
        <f t="shared" si="7"/>
        <v/>
      </c>
      <c r="D35" s="45" t="str">
        <f t="shared" si="7"/>
        <v/>
      </c>
      <c r="E35" s="45" t="str">
        <f t="shared" si="7"/>
        <v/>
      </c>
      <c r="F35" s="45" t="str">
        <f t="shared" si="7"/>
        <v/>
      </c>
      <c r="G35" s="45" t="str">
        <f t="shared" si="7"/>
        <v/>
      </c>
      <c r="H35" s="45" t="str">
        <f t="shared" si="7"/>
        <v/>
      </c>
      <c r="I35" s="45">
        <f t="shared" si="7"/>
        <v>3.0621000000000002E-2</v>
      </c>
      <c r="J35" s="45" t="str">
        <f t="shared" si="7"/>
        <v/>
      </c>
      <c r="K35" s="45" t="str">
        <f t="shared" si="7"/>
        <v/>
      </c>
      <c r="L35" s="45" t="str">
        <f t="shared" si="7"/>
        <v/>
      </c>
      <c r="M35" s="45">
        <f t="shared" si="7"/>
        <v>5.2499999999999998E-2</v>
      </c>
      <c r="N35" s="45" t="str">
        <f t="shared" si="7"/>
        <v/>
      </c>
      <c r="O35" s="45" t="str">
        <f t="shared" si="7"/>
        <v/>
      </c>
      <c r="P35" s="45">
        <f t="shared" si="7"/>
        <v>4.7E-2</v>
      </c>
      <c r="Q35" s="45" t="str">
        <f t="shared" si="7"/>
        <v/>
      </c>
      <c r="R35" s="45">
        <f t="shared" si="7"/>
        <v>-1.0800000000000001E-2</v>
      </c>
      <c r="S35" s="45">
        <f t="shared" si="7"/>
        <v>-3.7500000000000003E-3</v>
      </c>
      <c r="T35" s="46">
        <f>SUMIF($B35:$S35,"&gt;0")-M35-P35+(AVERAGE(M35, P35))</f>
        <v>8.4371000000000002E-2</v>
      </c>
      <c r="U35" s="46">
        <f>SUMIF($B35:$S35, "&lt;0")-R35</f>
        <v>-3.7499999999999999E-3</v>
      </c>
      <c r="V35" s="46">
        <f>SUM(T35, U35)</f>
        <v>8.0620999999999998E-2</v>
      </c>
    </row>
    <row r="36" spans="1:25" s="51" customFormat="1" x14ac:dyDescent="0.3">
      <c r="A36" s="51" t="s">
        <v>91</v>
      </c>
      <c r="B36" s="49">
        <v>8</v>
      </c>
      <c r="C36" s="49"/>
      <c r="D36" s="49"/>
      <c r="E36" s="49"/>
      <c r="F36" s="49"/>
      <c r="G36" s="49">
        <v>14</v>
      </c>
      <c r="H36" s="49"/>
      <c r="I36" s="49">
        <v>85</v>
      </c>
      <c r="J36" s="49"/>
      <c r="K36" s="49"/>
      <c r="L36" s="49"/>
      <c r="M36" s="49"/>
      <c r="N36" s="49"/>
      <c r="O36" s="49"/>
      <c r="P36" s="49"/>
      <c r="Q36" s="49"/>
      <c r="R36" s="49">
        <v>-6</v>
      </c>
      <c r="S36" s="49">
        <v>-30</v>
      </c>
      <c r="T36" s="40">
        <f>T39</f>
        <v>5.7435E-2</v>
      </c>
      <c r="U36" s="40">
        <f>U39</f>
        <v>-4.5000000000000005E-3</v>
      </c>
      <c r="V36" s="40">
        <f>V39</f>
        <v>5.2934999999999996E-2</v>
      </c>
      <c r="X36" s="4">
        <f>COUNTA(B36:S36)</f>
        <v>5</v>
      </c>
      <c r="Y36" s="20">
        <f>X36-1</f>
        <v>4</v>
      </c>
    </row>
    <row r="37" spans="1:25" x14ac:dyDescent="0.3">
      <c r="A37" s="4" t="s">
        <v>77</v>
      </c>
      <c r="B37" s="44" t="s">
        <v>80</v>
      </c>
      <c r="C37" s="44"/>
      <c r="D37" s="50"/>
      <c r="E37" s="44"/>
      <c r="F37" s="44"/>
      <c r="G37" s="44" t="s">
        <v>78</v>
      </c>
      <c r="H37" s="50"/>
      <c r="I37" s="44" t="s">
        <v>79</v>
      </c>
      <c r="J37" s="50"/>
      <c r="K37" s="44"/>
      <c r="L37" s="44"/>
      <c r="M37" s="50"/>
      <c r="N37" s="50"/>
      <c r="O37" s="50"/>
      <c r="P37" s="50"/>
      <c r="Q37" s="44"/>
      <c r="R37" s="44" t="s">
        <v>79</v>
      </c>
      <c r="S37" s="54" t="s">
        <v>79</v>
      </c>
      <c r="T37" s="44" t="s">
        <v>79</v>
      </c>
      <c r="U37" s="44" t="s">
        <v>79</v>
      </c>
      <c r="V37" s="44" t="s">
        <v>79</v>
      </c>
    </row>
    <row r="38" spans="1:25" x14ac:dyDescent="0.3">
      <c r="A38" s="4" t="s">
        <v>81</v>
      </c>
      <c r="B38" s="45" t="str">
        <f t="array" ref="B38">IF(B36="","",(_xlfn.IFS(AND(B36&lt;=0,B36&gt;=-B$4),"Trivial Harm",AND(B36&gt;=-B$5,B36&lt;=-B$4),"Small Harm",AND(B36&gt;=-B$6,B36&lt;=-B$5),"Moderate Harm",B36&lt;=-B$6,"Large Harm",AND(B36&gt;=0,B36&lt;=B$4),"Trivial Benefit",AND(B36&lt;=B$5,B36&gt;=B$4),"Small Benefit",AND(B36&lt;=B$6,B36&gt;=B$5),"Moderate Benefit",B36&gt;=B$6,"Large Benefit")))</f>
        <v>Trivial Benefit</v>
      </c>
      <c r="C38" s="45" t="str">
        <f t="array" ref="C38">IF(C36="","",(_xlfn.IFS(AND(C36&lt;=0,C36&gt;=-C$4),"Trivial Harm",AND(C36&gt;=-C$5,C36&lt;=-C$4),"Small Harm",AND(C36&gt;=-C$6,C36&lt;=-C$5),"Moderate Harm",C36&lt;=-C$6,"Large Harm",AND(C36&gt;=0,C36&lt;=C$4),"Trivial Benefit",AND(C36&lt;=C$5,C36&gt;=C$4),"Small Benefit",AND(C36&lt;=C$6,C36&gt;=C$5),"Moderate Benefit",C36&gt;=C$6,"Large Benefit")))</f>
        <v/>
      </c>
      <c r="D38" s="45" t="str">
        <f t="array" ref="D38">IF(D36="","",(_xlfn.IFS(AND(D36&lt;=0,D36&gt;=-D$4),"Trivial Harm",AND(D36&gt;=-D$5,D36&lt;=-D$4),"Small Harm",AND(D36&gt;=-D$6,D36&lt;=-D$5),"Moderate Harm",D36&lt;=-D$6,"Large Harm",AND(D36&gt;=0,D36&lt;=D$4),"Trivial Benefit",AND(D36&lt;=D$5,D36&gt;=D$4),"Small Benefit",AND(D36&lt;=D$6,D36&gt;=D$5),"Moderate Benefit",D36&gt;=D$6,"Large Benefit")))</f>
        <v/>
      </c>
      <c r="E38" s="45" t="str">
        <f t="array" ref="E38">IF(E36="","",(_xlfn.IFS(AND(E36&lt;=0,E36&gt;=-E$4),"Trivial Harm",AND(E36&gt;=-E$5,E36&lt;=-E$4),"Small Harm",AND(E36&gt;=-E$6,E36&lt;=-E$5),"Moderate Harm",E36&lt;=-E$6,"Large Harm",AND(E36&gt;=0,E36&lt;=E$4),"Trivial Benefit",AND(E36&lt;=E$5,E36&gt;=E$4),"Small Benefit",AND(E36&lt;=E$6,E36&gt;=E$5),"Moderate Benefit",E36&gt;=E$6,"Large Benefit")))</f>
        <v/>
      </c>
      <c r="F38" s="45" t="str">
        <f t="array" ref="F38">IF(F36="","",(_xlfn.IFS(AND(F36&lt;=0,F36&gt;=-F$4),"Trivial Harm",AND(F36&gt;=-F$5,F36&lt;=-F$4),"Small Harm",AND(F36&gt;=-F$6,F36&lt;=-F$5),"Moderate Harm",F36&lt;=-F$6,"Large Harm",AND(F36&gt;=0,F36&lt;=F$4),"Trivial Benefit",AND(F36&lt;=F$5,F36&gt;=F$4),"Small Benefit",AND(F36&lt;=F$6,F36&gt;=F$5),"Moderate Benefit",F36&gt;=F$6,"Large Benefit")))</f>
        <v/>
      </c>
      <c r="G38" s="45" t="str">
        <f t="array" ref="G38">IF(G36="","",(_xlfn.IFS(AND(G36&lt;=0,G36&gt;=-G$4),"Trivial Harm",AND(G36&gt;=-G$5,G36&lt;=-G$4),"Small Harm",AND(G36&gt;=-G$6,G36&lt;=-G$5),"Moderate Harm",G36&lt;=-G$6,"Large Harm",AND(G36&gt;=0,G36&lt;=G$4),"Trivial Benefit",AND(G36&lt;=G$5,G36&gt;=G$4),"Small Benefit",AND(G36&lt;=G$6,G36&gt;=G$5),"Moderate Benefit",G36&gt;=G$6,"Large Benefit")))</f>
        <v>Trivial Benefit</v>
      </c>
      <c r="H38" s="45" t="str">
        <f t="array" ref="H38">IF(H36="","",(_xlfn.IFS(AND(H36&lt;=0,H36&gt;=-H$4),"Trivial Harm",AND(H36&gt;=-H$5,H36&lt;=-H$4),"Small Harm",AND(H36&gt;=-H$6,H36&lt;=-H$5),"Moderate Harm",H36&lt;=-H$6,"Large Harm",AND(H36&gt;=0,H36&lt;=H$4),"Trivial Benefit",AND(H36&lt;=H$5,H36&gt;=H$4),"Small Benefit",AND(H36&lt;=H$6,H36&gt;=H$5),"Moderate Benefit",H36&gt;=H$6,"Large Benefit")))</f>
        <v/>
      </c>
      <c r="I38" s="45" t="str">
        <f t="array" ref="I38">IF(I36="","",(_xlfn.IFS(AND(I36&lt;=0,I36&gt;=-I$4),"Trivial Harm",AND(I36&gt;=-I$5,I36&lt;=-I$4),"Small Harm",AND(I36&gt;=-I$6,I36&lt;=-I$5),"Moderate Harm",I36&lt;=-I$6,"Large Harm",AND(I36&gt;=0,I36&lt;=I$4),"Trivial Benefit",AND(I36&lt;=I$5,I36&gt;=I$4),"Small Benefit",AND(I36&lt;=I$6,I36&gt;=I$5),"Moderate Benefit",I36&gt;=I$6,"Large Benefit")))</f>
        <v>Moderate Benefit</v>
      </c>
      <c r="J38" s="45" t="str">
        <f t="array" ref="J38">IF(J36="","",(_xlfn.IFS(AND(J36&lt;=0,J36&gt;=-J$4),"Trivial Harm",AND(J36&gt;=-J$5,J36&lt;=-J$4),"Small Harm",AND(J36&gt;=-J$6,J36&lt;=-J$5),"Moderate Harm",J36&lt;=-J$6,"Large Harm",AND(J36&gt;=0,J36&lt;=J$4),"Trivial Benefit",AND(J36&lt;=J$5,J36&gt;=J$4),"Small Benefit",AND(J36&lt;=J$6,J36&gt;=J$5),"Moderate Benefit",J36&gt;=J$6,"Large Benefit")))</f>
        <v/>
      </c>
      <c r="K38" s="45" t="str">
        <f t="array" ref="K38">IF(K36="","",(_xlfn.IFS(AND(K36&lt;=0,K36&gt;=-K$4),"Trivial Harm",AND(K36&gt;=-K$5,K36&lt;=-K$4),"Small Harm",AND(K36&gt;=-K$6,K36&lt;=-K$5),"Moderate Harm",K36&lt;=-K$6,"Large Harm",AND(K36&gt;=0,K36&lt;=K$4),"Trivial Benefit",AND(K36&lt;=K$5,K36&gt;=K$4),"Small Benefit",AND(K36&lt;=K$6,K36&gt;=K$5),"Moderate Benefit",K36&gt;=K$6,"Large Benefit")))</f>
        <v/>
      </c>
      <c r="L38" s="45" t="str">
        <f t="array" ref="L38">IF(L36="","",(_xlfn.IFS(AND(L36&lt;=0,L36&gt;=-L$4),"Trivial Harm",AND(L36&gt;=-L$5,L36&lt;=-L$4),"Small Harm",AND(L36&gt;=-L$6,L36&lt;=-L$5),"Moderate Harm",L36&lt;=-L$6,"Large Harm",AND(L36&gt;=0,L36&lt;=L$4),"Trivial Benefit",AND(L36&lt;=L$5,L36&gt;=L$4),"Small Benefit",AND(L36&lt;=L$6,L36&gt;=L$5),"Moderate Benefit",L36&gt;=L$6,"Large Benefit")))</f>
        <v/>
      </c>
      <c r="M38" s="45" t="str">
        <f t="array" ref="M38">IF(M36="","",(_xlfn.IFS(AND(M36&lt;=0,M36&gt;=-M$4),"Trivial Harm",AND(M36&gt;=-M$5,M36&lt;=-M$4),"Small Harm",AND(M36&gt;=-M$6,M36&lt;=-M$5),"Moderate Harm",M36&lt;=-M$6,"Large Harm",AND(M36&gt;=0,M36&lt;=M$4),"Trivial Benefit",AND(M36&lt;=M$5,M36&gt;=M$4),"Small Benefit",AND(M36&lt;=M$6,M36&gt;=M$5),"Moderate Benefit",M36&gt;=M$6,"Large Benefit")))</f>
        <v/>
      </c>
      <c r="N38" s="45" t="str">
        <f t="array" ref="N38">IF(N36="","",(_xlfn.IFS(AND(N36&lt;=0,N36&gt;=-N$4),"Trivial Harm",AND(N36&gt;=-N$5,N36&lt;=-N$4),"Small Harm",AND(N36&gt;=-N$6,N36&lt;=-N$5),"Moderate Harm",N36&lt;=-N$6,"Large Harm",AND(N36&gt;=0,N36&lt;=N$4),"Trivial Benefit",AND(N36&lt;=N$5,N36&gt;=N$4),"Small Benefit",AND(N36&lt;=N$6,N36&gt;=N$5),"Moderate Benefit",N36&gt;=N$6,"Large Benefit")))</f>
        <v/>
      </c>
      <c r="O38" s="45" t="str">
        <f t="array" ref="O38">IF(O36="","",(_xlfn.IFS(AND(O36&lt;=0,O36&gt;=-O$4),"Trivial Harm",AND(O36&gt;=-O$5,O36&lt;=-O$4),"Small Harm",AND(O36&gt;=-O$6,O36&lt;=-O$5),"Moderate Harm",O36&lt;=-O$6,"Large Harm",AND(O36&gt;=0,O36&lt;=O$4),"Trivial Benefit",AND(O36&lt;=O$5,O36&gt;=O$4),"Small Benefit",AND(O36&lt;=O$6,O36&gt;=O$5),"Moderate Benefit",O36&gt;=O$6,"Large Benefit")))</f>
        <v/>
      </c>
      <c r="P38" s="45" t="str">
        <f t="array" ref="P38">IF(P36="","",(_xlfn.IFS(AND(P36&lt;=0,P36&gt;=-P$4),"Trivial Harm",AND(P36&gt;=-P$5,P36&lt;=-P$4),"Small Harm",AND(P36&gt;=-P$6,P36&lt;=-P$5),"Moderate Harm",P36&lt;=-P$6,"Large Harm",AND(P36&gt;=0,P36&lt;=P$4),"Trivial Benefit",AND(P36&lt;=P$5,P36&gt;=P$4),"Small Benefit",AND(P36&lt;=P$6,P36&gt;=P$5),"Moderate Benefit",P36&gt;=P$6,"Large Benefit")))</f>
        <v/>
      </c>
      <c r="Q38" s="45" t="str">
        <f t="array" ref="Q38">IF(Q36="","",(_xlfn.IFS(AND(Q36&lt;=0,Q36&gt;=-Q$4),"Trivial Harm",AND(Q36&gt;=-Q$5,Q36&lt;=-Q$4),"Small Harm",AND(Q36&gt;=-Q$6,Q36&lt;=-Q$5),"Moderate Harm",Q36&lt;=-Q$6,"Large Harm",AND(Q36&gt;=0,Q36&lt;=Q$4),"Trivial Benefit",AND(Q36&lt;=Q$5,Q36&gt;=Q$4),"Small Benefit",AND(Q36&lt;=Q$6,Q36&gt;=Q$5),"Moderate Benefit",Q36&gt;=Q$6,"Large Benefit")))</f>
        <v/>
      </c>
      <c r="R38" s="45" t="str">
        <f t="array" ref="R38">IF(R36="","",(_xlfn.IFS(AND(R36&lt;=0,R36&gt;=-R$4),"Trivial Harm",AND(R36&gt;=-R$5,R36&lt;=-R$4),"Small Harm",AND(R36&gt;=-R$6,R36&lt;=-R$5),"Moderate Harm",R36&lt;=-R$6,"Large Harm",AND(R36&gt;=0,R36&lt;=R$4),"Trivial Benefit",AND(R36&lt;=R$5,R36&gt;=R$4),"Small Benefit",AND(R36&lt;=R$6,R36&gt;=R$5),"Moderate Benefit",R36&gt;=R$6,"Large Benefit")))</f>
        <v>Trivial Harm</v>
      </c>
      <c r="S38" s="45" t="str">
        <f t="array" ref="S38">IF(S36="","",(_xlfn.IFS(AND(S36&lt;=0,S36&gt;=-S$4),"Trivial Harm",AND(S36&gt;=-S$5,S36&lt;=-S$4),"Small Harm",AND(S36&gt;=-S$6,S36&lt;=-S$5),"Moderate Harm",S36&lt;=-S$6,"Large Harm",AND(S36&gt;=0,S36&lt;=S$4),"Trivial Benefit",AND(S36&lt;=S$5,S36&gt;=S$4),"Small Benefit",AND(S36&lt;=S$6,S36&gt;=S$5),"Moderate Benefit",S36&gt;=S$6,"Large Benefit")))</f>
        <v>Trivial Harm</v>
      </c>
      <c r="T38" s="45" t="str">
        <f t="array" ref="T38">_xlfn.IFS(AND(T36&lt;=0,T36&gt;=-T$4),"Trivial Harm",AND(T36&gt;=-T$5, T36&lt;=-T$4),"Small Harm",AND(T36&gt;=-T$6, T36&lt;=-T$5),"Moderate Harm",T36&lt;=-T$6,"Large Harm",AND(T36&gt;=0,T36&lt;=T$4),"Trivial Benefit",AND(T36&lt;=T$5, T36&gt;=T$4),"Small Benefit",AND(T36&lt;=T$6, T36&gt;=T$5),"Moderate Benefit",T36&gt;=T$6,"Large Benefit")</f>
        <v>Moderate Benefit</v>
      </c>
      <c r="U38" s="45" t="str">
        <f t="array" ref="U38">_xlfn.IFS(AND(U36&lt;=0,U36&gt;=-U$4),"Trivial Harm",AND(U36&gt;=-U$5, U36&lt;=-U$4),"Small Harm",AND(U36&gt;=-U$6, U36&lt;=-U$5),"Moderate Harm",U36&lt;=-U$6,"Large Harm",AND(U36&gt;=0,U36&lt;=U$4),"Trivial Benefit",AND(U36&lt;=U$5, U36&gt;=U$4),"Small Benefit",AND(U36&lt;=U$6, U36&gt;=U$5),"Moderate Benefit",U36&gt;=U$6,"Large Benefit")</f>
        <v>Trivial Harm</v>
      </c>
      <c r="V38" s="45" t="str">
        <f t="array" ref="V38">_xlfn.IFS(AND(V36&lt;=0,V36&gt;=-V$4),"Trivial Harm",AND(V36&gt;=-V$5, V36&lt;=-V$4),"Small Harm",AND(V36&gt;=-V$6, V36&lt;=-V$5),"Moderate Harm",V36&lt;=-V$6,"Large Harm",AND(V36&gt;=0,V36&lt;=V$4),"Trivial Benefit",AND(V36&lt;=V$5, V36&gt;=V$4),"Small Benefit",AND(V36&lt;=V$6, V36&gt;=V$5),"Moderate Benefit",V36&gt;=V$6,"Large Benefit")</f>
        <v>Moderate Benefit</v>
      </c>
    </row>
    <row r="39" spans="1:25" x14ac:dyDescent="0.3">
      <c r="A39" s="20" t="s">
        <v>82</v>
      </c>
      <c r="B39" s="45">
        <f t="shared" ref="B39:S39" si="8">IF(B36="", "",  (B36*B$3)/1000)</f>
        <v>8.0000000000000002E-3</v>
      </c>
      <c r="C39" s="45" t="str">
        <f t="shared" si="8"/>
        <v/>
      </c>
      <c r="D39" s="45" t="str">
        <f t="shared" si="8"/>
        <v/>
      </c>
      <c r="E39" s="45" t="str">
        <f t="shared" si="8"/>
        <v/>
      </c>
      <c r="F39" s="45" t="str">
        <f t="shared" si="8"/>
        <v/>
      </c>
      <c r="G39" s="45">
        <f t="shared" si="8"/>
        <v>5.3200000000000001E-3</v>
      </c>
      <c r="H39" s="45" t="str">
        <f t="shared" si="8"/>
        <v/>
      </c>
      <c r="I39" s="45">
        <f t="shared" si="8"/>
        <v>4.4115000000000001E-2</v>
      </c>
      <c r="J39" s="45" t="str">
        <f t="shared" si="8"/>
        <v/>
      </c>
      <c r="K39" s="45" t="str">
        <f t="shared" si="8"/>
        <v/>
      </c>
      <c r="L39" s="45" t="str">
        <f t="shared" si="8"/>
        <v/>
      </c>
      <c r="M39" s="45" t="str">
        <f t="shared" si="8"/>
        <v/>
      </c>
      <c r="N39" s="45" t="str">
        <f t="shared" si="8"/>
        <v/>
      </c>
      <c r="O39" s="45" t="str">
        <f t="shared" si="8"/>
        <v/>
      </c>
      <c r="P39" s="45" t="str">
        <f t="shared" si="8"/>
        <v/>
      </c>
      <c r="Q39" s="45" t="str">
        <f t="shared" si="8"/>
        <v/>
      </c>
      <c r="R39" s="45">
        <f t="shared" si="8"/>
        <v>-2.4000000000000002E-3</v>
      </c>
      <c r="S39" s="45">
        <f t="shared" si="8"/>
        <v>-4.5000000000000005E-3</v>
      </c>
      <c r="T39" s="46">
        <f>SUMIF($B39:$S39, "&gt;0")</f>
        <v>5.7435E-2</v>
      </c>
      <c r="U39" s="46">
        <f>SUMIF($B39:$S39, "&lt;0")-R39</f>
        <v>-4.5000000000000005E-3</v>
      </c>
      <c r="V39" s="46">
        <f>SUM(T39, U39)</f>
        <v>5.2934999999999996E-2</v>
      </c>
    </row>
    <row r="40" spans="1:25" s="51" customFormat="1" x14ac:dyDescent="0.3">
      <c r="A40" s="55" t="s">
        <v>92</v>
      </c>
      <c r="B40" s="49">
        <v>29</v>
      </c>
      <c r="C40" s="49"/>
      <c r="D40" s="49"/>
      <c r="E40" s="49"/>
      <c r="F40" s="49"/>
      <c r="G40" s="49"/>
      <c r="H40" s="49">
        <v>257</v>
      </c>
      <c r="I40" s="49"/>
      <c r="J40" s="49">
        <v>141</v>
      </c>
      <c r="K40" s="49"/>
      <c r="L40" s="49"/>
      <c r="M40" s="49"/>
      <c r="N40" s="49"/>
      <c r="O40" s="49"/>
      <c r="P40" s="49"/>
      <c r="Q40" s="49"/>
      <c r="R40" s="49"/>
      <c r="S40" s="49">
        <v>-95</v>
      </c>
      <c r="T40" s="40">
        <f>T43</f>
        <v>0.19983899999999999</v>
      </c>
      <c r="U40" s="40">
        <f>U43</f>
        <v>-1.4250000000000002E-2</v>
      </c>
      <c r="V40" s="40">
        <f>V43</f>
        <v>0.18558899999999998</v>
      </c>
      <c r="X40" s="4">
        <f>COUNTA(B40:S40)</f>
        <v>4</v>
      </c>
      <c r="Y40" s="20">
        <f>X40</f>
        <v>4</v>
      </c>
    </row>
    <row r="41" spans="1:25" x14ac:dyDescent="0.3">
      <c r="A41" s="4" t="s">
        <v>77</v>
      </c>
      <c r="B41" s="44" t="s">
        <v>79</v>
      </c>
      <c r="C41" s="44"/>
      <c r="D41" s="50"/>
      <c r="E41" s="44"/>
      <c r="F41" s="44"/>
      <c r="G41" s="44"/>
      <c r="H41" s="50" t="s">
        <v>79</v>
      </c>
      <c r="I41" s="44"/>
      <c r="J41" s="50" t="s">
        <v>79</v>
      </c>
      <c r="K41" s="44"/>
      <c r="L41" s="44"/>
      <c r="M41" s="50"/>
      <c r="N41" s="50"/>
      <c r="O41" s="50"/>
      <c r="P41" s="50"/>
      <c r="Q41" s="44"/>
      <c r="R41" s="44"/>
      <c r="S41" s="44" t="s">
        <v>79</v>
      </c>
      <c r="T41" s="44" t="s">
        <v>79</v>
      </c>
      <c r="U41" s="44" t="s">
        <v>79</v>
      </c>
      <c r="V41" s="44" t="s">
        <v>79</v>
      </c>
    </row>
    <row r="42" spans="1:25" x14ac:dyDescent="0.3">
      <c r="A42" s="4" t="s">
        <v>81</v>
      </c>
      <c r="B42" s="45" t="str">
        <f t="array" ref="B42">IF(B40="","",(_xlfn.IFS(AND(B40&lt;=0,B40&gt;=-B$4),"Trivial Harm",AND(B40&gt;=-B$5,B40&lt;=-B$4),"Small Harm",AND(B40&gt;=-B$6,B40&lt;=-B$5),"Moderate Harm",B40&lt;=-B$6,"Large Harm",AND(B40&gt;=0,B40&lt;=B$4),"Trivial Benefit",AND(B40&lt;=B$5,B40&gt;=B$4),"Small Benefit",AND(B40&lt;=B$6,B40&gt;=B$5),"Moderate Benefit",B40&gt;=B$6,"Large Benefit")))</f>
        <v>Small Benefit</v>
      </c>
      <c r="C42" s="45" t="str">
        <f t="array" ref="C42">IF(C40="","",(_xlfn.IFS(AND(C40&lt;=0,C40&gt;=-C$4),"Trivial Harm",AND(C40&gt;=-C$5,C40&lt;=-C$4),"Small Harm",AND(C40&gt;=-C$6,C40&lt;=-C$5),"Moderate Harm",C40&lt;=-C$6,"Large Harm",AND(C40&gt;=0,C40&lt;=C$4),"Trivial Benefit",AND(C40&lt;=C$5,C40&gt;=C$4),"Small Benefit",AND(C40&lt;=C$6,C40&gt;=C$5),"Moderate Benefit",C40&gt;=C$6,"Large Benefit")))</f>
        <v/>
      </c>
      <c r="D42" s="45" t="str">
        <f t="array" ref="D42">IF(D40="","",(_xlfn.IFS(AND(D40&lt;=0,D40&gt;=-D$4),"Trivial Harm",AND(D40&gt;=-D$5,D40&lt;=-D$4),"Small Harm",AND(D40&gt;=-D$6,D40&lt;=-D$5),"Moderate Harm",D40&lt;=-D$6,"Large Harm",AND(D40&gt;=0,D40&lt;=D$4),"Trivial Benefit",AND(D40&lt;=D$5,D40&gt;=D$4),"Small Benefit",AND(D40&lt;=D$6,D40&gt;=D$5),"Moderate Benefit",D40&gt;=D$6,"Large Benefit")))</f>
        <v/>
      </c>
      <c r="E42" s="45" t="str">
        <f t="array" ref="E42">IF(E40="","",(_xlfn.IFS(AND(E40&lt;=0,E40&gt;=-E$4),"Trivial Harm",AND(E40&gt;=-E$5,E40&lt;=-E$4),"Small Harm",AND(E40&gt;=-E$6,E40&lt;=-E$5),"Moderate Harm",E40&lt;=-E$6,"Large Harm",AND(E40&gt;=0,E40&lt;=E$4),"Trivial Benefit",AND(E40&lt;=E$5,E40&gt;=E$4),"Small Benefit",AND(E40&lt;=E$6,E40&gt;=E$5),"Moderate Benefit",E40&gt;=E$6,"Large Benefit")))</f>
        <v/>
      </c>
      <c r="F42" s="45" t="str">
        <f t="array" ref="F42">IF(F40="","",(_xlfn.IFS(AND(F40&lt;=0,F40&gt;=-F$4),"Trivial Harm",AND(F40&gt;=-F$5,F40&lt;=-F$4),"Small Harm",AND(F40&gt;=-F$6,F40&lt;=-F$5),"Moderate Harm",F40&lt;=-F$6,"Large Harm",AND(F40&gt;=0,F40&lt;=F$4),"Trivial Benefit",AND(F40&lt;=F$5,F40&gt;=F$4),"Small Benefit",AND(F40&lt;=F$6,F40&gt;=F$5),"Moderate Benefit",F40&gt;=F$6,"Large Benefit")))</f>
        <v/>
      </c>
      <c r="G42" s="45" t="str">
        <f t="array" ref="G42">IF(G40="","",(_xlfn.IFS(AND(G40&lt;=0,G40&gt;=-G$4),"Trivial Harm",AND(G40&gt;=-G$5,G40&lt;=-G$4),"Small Harm",AND(G40&gt;=-G$6,G40&lt;=-G$5),"Moderate Harm",G40&lt;=-G$6,"Large Harm",AND(G40&gt;=0,G40&lt;=G$4),"Trivial Benefit",AND(G40&lt;=G$5,G40&gt;=G$4),"Small Benefit",AND(G40&lt;=G$6,G40&gt;=G$5),"Moderate Benefit",G40&gt;=G$6,"Large Benefit")))</f>
        <v/>
      </c>
      <c r="H42" s="45" t="str">
        <f t="array" ref="H42">IF(H40="","",(_xlfn.IFS(AND(H40&lt;=0,H40&gt;=-H$4),"Trivial Harm",AND(H40&gt;=-H$5,H40&lt;=-H$4),"Small Harm",AND(H40&gt;=-H$6,H40&lt;=-H$5),"Moderate Harm",H40&lt;=-H$6,"Large Harm",AND(H40&gt;=0,H40&lt;=H$4),"Trivial Benefit",AND(H40&lt;=H$5,H40&gt;=H$4),"Small Benefit",AND(H40&lt;=H$6,H40&gt;=H$5),"Moderate Benefit",H40&gt;=H$6,"Large Benefit")))</f>
        <v>Large Benefit</v>
      </c>
      <c r="I42" s="45" t="str">
        <f t="array" ref="I42">IF(I40="","",(_xlfn.IFS(AND(I40&lt;=0,I40&gt;=-I$4),"Trivial Harm",AND(I40&gt;=-I$5,I40&lt;=-I$4),"Small Harm",AND(I40&gt;=-I$6,I40&lt;=-I$5),"Moderate Harm",I40&lt;=-I$6,"Large Harm",AND(I40&gt;=0,I40&lt;=I$4),"Trivial Benefit",AND(I40&lt;=I$5,I40&gt;=I$4),"Small Benefit",AND(I40&lt;=I$6,I40&gt;=I$5),"Moderate Benefit",I40&gt;=I$6,"Large Benefit")))</f>
        <v/>
      </c>
      <c r="J42" s="45" t="str">
        <f t="array" ref="J42">IF(J40="","",(_xlfn.IFS(AND(J40&lt;=0,J40&gt;=-J$4),"Trivial Harm",AND(J40&gt;=-J$5,J40&lt;=-J$4),"Small Harm",AND(J40&gt;=-J$6,J40&lt;=-J$5),"Moderate Harm",J40&lt;=-J$6,"Large Harm",AND(J40&gt;=0,J40&lt;=J$4),"Trivial Benefit",AND(J40&lt;=J$5,J40&gt;=J$4),"Small Benefit",AND(J40&lt;=J$6,J40&gt;=J$5),"Moderate Benefit",J40&gt;=J$6,"Large Benefit")))</f>
        <v>Large Benefit</v>
      </c>
      <c r="K42" s="45" t="str">
        <f t="array" ref="K42">IF(K40="","",(_xlfn.IFS(AND(K40&lt;=0,K40&gt;=-K$4),"Trivial Harm",AND(K40&gt;=-K$5,K40&lt;=-K$4),"Small Harm",AND(K40&gt;=-K$6,K40&lt;=-K$5),"Moderate Harm",K40&lt;=-K$6,"Large Harm",AND(K40&gt;=0,K40&lt;=K$4),"Trivial Benefit",AND(K40&lt;=K$5,K40&gt;=K$4),"Small Benefit",AND(K40&lt;=K$6,K40&gt;=K$5),"Moderate Benefit",K40&gt;=K$6,"Large Benefit")))</f>
        <v/>
      </c>
      <c r="L42" s="45" t="str">
        <f t="array" ref="L42">IF(L40="","",(_xlfn.IFS(AND(L40&lt;=0,L40&gt;=-L$4),"Trivial Harm",AND(L40&gt;=-L$5,L40&lt;=-L$4),"Small Harm",AND(L40&gt;=-L$6,L40&lt;=-L$5),"Moderate Harm",L40&lt;=-L$6,"Large Harm",AND(L40&gt;=0,L40&lt;=L$4),"Trivial Benefit",AND(L40&lt;=L$5,L40&gt;=L$4),"Small Benefit",AND(L40&lt;=L$6,L40&gt;=L$5),"Moderate Benefit",L40&gt;=L$6,"Large Benefit")))</f>
        <v/>
      </c>
      <c r="M42" s="45" t="str">
        <f t="array" ref="M42">IF(M40="","",(_xlfn.IFS(AND(M40&lt;=0,M40&gt;=-M$4),"Trivial Harm",AND(M40&gt;=-M$5,M40&lt;=-M$4),"Small Harm",AND(M40&gt;=-M$6,M40&lt;=-M$5),"Moderate Harm",M40&lt;=-M$6,"Large Harm",AND(M40&gt;=0,M40&lt;=M$4),"Trivial Benefit",AND(M40&lt;=M$5,M40&gt;=M$4),"Small Benefit",AND(M40&lt;=M$6,M40&gt;=M$5),"Moderate Benefit",M40&gt;=M$6,"Large Benefit")))</f>
        <v/>
      </c>
      <c r="N42" s="45" t="str">
        <f t="array" ref="N42">IF(N40="","",(_xlfn.IFS(AND(N40&lt;=0,N40&gt;=-N$4),"Trivial Harm",AND(N40&gt;=-N$5,N40&lt;=-N$4),"Small Harm",AND(N40&gt;=-N$6,N40&lt;=-N$5),"Moderate Harm",N40&lt;=-N$6,"Large Harm",AND(N40&gt;=0,N40&lt;=N$4),"Trivial Benefit",AND(N40&lt;=N$5,N40&gt;=N$4),"Small Benefit",AND(N40&lt;=N$6,N40&gt;=N$5),"Moderate Benefit",N40&gt;=N$6,"Large Benefit")))</f>
        <v/>
      </c>
      <c r="O42" s="45" t="str">
        <f t="array" ref="O42">IF(O40="","",(_xlfn.IFS(AND(O40&lt;=0,O40&gt;=-O$4),"Trivial Harm",AND(O40&gt;=-O$5,O40&lt;=-O$4),"Small Harm",AND(O40&gt;=-O$6,O40&lt;=-O$5),"Moderate Harm",O40&lt;=-O$6,"Large Harm",AND(O40&gt;=0,O40&lt;=O$4),"Trivial Benefit",AND(O40&lt;=O$5,O40&gt;=O$4),"Small Benefit",AND(O40&lt;=O$6,O40&gt;=O$5),"Moderate Benefit",O40&gt;=O$6,"Large Benefit")))</f>
        <v/>
      </c>
      <c r="P42" s="45" t="str">
        <f t="array" ref="P42">IF(P40="","",(_xlfn.IFS(AND(P40&lt;=0,P40&gt;=-P$4),"Trivial Harm",AND(P40&gt;=-P$5,P40&lt;=-P$4),"Small Harm",AND(P40&gt;=-P$6,P40&lt;=-P$5),"Moderate Harm",P40&lt;=-P$6,"Large Harm",AND(P40&gt;=0,P40&lt;=P$4),"Trivial Benefit",AND(P40&lt;=P$5,P40&gt;=P$4),"Small Benefit",AND(P40&lt;=P$6,P40&gt;=P$5),"Moderate Benefit",P40&gt;=P$6,"Large Benefit")))</f>
        <v/>
      </c>
      <c r="Q42" s="45" t="str">
        <f t="array" ref="Q42">IF(Q40="","",(_xlfn.IFS(AND(Q40&lt;=0,Q40&gt;=-Q$4),"Trivial Harm",AND(Q40&gt;=-Q$5,Q40&lt;=-Q$4),"Small Harm",AND(Q40&gt;=-Q$6,Q40&lt;=-Q$5),"Moderate Harm",Q40&lt;=-Q$6,"Large Harm",AND(Q40&gt;=0,Q40&lt;=Q$4),"Trivial Benefit",AND(Q40&lt;=Q$5,Q40&gt;=Q$4),"Small Benefit",AND(Q40&lt;=Q$6,Q40&gt;=Q$5),"Moderate Benefit",Q40&gt;=Q$6,"Large Benefit")))</f>
        <v/>
      </c>
      <c r="R42" s="45" t="str">
        <f t="array" ref="R42">IF(R40="","",(_xlfn.IFS(AND(R40&lt;=0,R40&gt;=-R$4),"Trivial Harm",AND(R40&gt;=-R$5,R40&lt;=-R$4),"Small Harm",AND(R40&gt;=-R$6,R40&lt;=-R$5),"Moderate Harm",R40&lt;=-R$6,"Large Harm",AND(R40&gt;=0,R40&lt;=R$4),"Trivial Benefit",AND(R40&lt;=R$5,R40&gt;=R$4),"Small Benefit",AND(R40&lt;=R$6,R40&gt;=R$5),"Moderate Benefit",R40&gt;=R$6,"Large Benefit")))</f>
        <v/>
      </c>
      <c r="S42" s="45" t="str">
        <f t="array" ref="S42">IF(S40="","",(_xlfn.IFS(AND(S40&lt;=0,S40&gt;=-S$4),"Trivial Harm",AND(S40&gt;=-S$5,S40&lt;=-S$4),"Small Harm",AND(S40&gt;=-S$6,S40&lt;=-S$5),"Moderate Harm",S40&lt;=-S$6,"Large Harm",AND(S40&gt;=0,S40&lt;=S$4),"Trivial Benefit",AND(S40&lt;=S$5,S40&gt;=S$4),"Small Benefit",AND(S40&lt;=S$6,S40&gt;=S$5),"Moderate Benefit",S40&gt;=S$6,"Large Benefit")))</f>
        <v>Trivial Harm</v>
      </c>
      <c r="T42" s="45" t="str">
        <f t="array" ref="T42">_xlfn.IFS(AND(T40&lt;=0,T40&gt;=-T$4),"Trivial Harm",AND(T40&gt;=-T$5, T40&lt;=-T$4),"Small Harm",AND(T40&gt;=-T$6, T40&lt;=-T$5),"Moderate Harm",T40&lt;=-T$6,"Large Harm",AND(T40&gt;=0,T40&lt;=T$4),"Trivial Benefit",AND(T40&lt;=T$5, T40&gt;=T$4),"Small Benefit",AND(T40&lt;=T$6, T40&gt;=T$5),"Moderate Benefit",T40&gt;=T$6,"Large Benefit")</f>
        <v>Large Benefit</v>
      </c>
      <c r="U42" s="45" t="str">
        <f t="array" ref="U42">_xlfn.IFS(AND(U40&lt;=0,U40&gt;=-U$4),"Trivial Harm",AND(U40&gt;=-U$5, U40&lt;=-U$4),"Small Harm",AND(U40&gt;=-U$6, U40&lt;=-U$5),"Moderate Harm",U40&lt;=-U$6,"Large Harm",AND(U40&gt;=0,U40&lt;=U$4),"Trivial Benefit",AND(U40&lt;=U$5, U40&gt;=U$4),"Small Benefit",AND(U40&lt;=U$6, U40&gt;=U$5),"Moderate Benefit",U40&gt;=U$6,"Large Benefit")</f>
        <v>Trivial Harm</v>
      </c>
      <c r="V42" s="45" t="str">
        <f t="array" ref="V42">_xlfn.IFS(AND(V40&lt;=0,V40&gt;=-V$4),"Trivial Harm",AND(V40&gt;=-V$5, V40&lt;=-V$4),"Small Harm",AND(V40&gt;=-V$6, V40&lt;=-V$5),"Moderate Harm",V40&lt;=-V$6,"Large Harm",AND(V40&gt;=0,V40&lt;=V$4),"Trivial Benefit",AND(V40&lt;=V$5, V40&gt;=V$4),"Small Benefit",AND(V40&lt;=V$6, V40&gt;=V$5),"Moderate Benefit",V40&gt;=V$6,"Large Benefit")</f>
        <v>Large Benefit</v>
      </c>
    </row>
    <row r="43" spans="1:25" x14ac:dyDescent="0.3">
      <c r="A43" s="20" t="s">
        <v>82</v>
      </c>
      <c r="B43" s="45">
        <f t="shared" ref="B43:S43" si="9">IF(B40="", "",  (B40*B$3)/1000)</f>
        <v>2.9000000000000001E-2</v>
      </c>
      <c r="C43" s="45" t="str">
        <f t="shared" si="9"/>
        <v/>
      </c>
      <c r="D43" s="45" t="str">
        <f t="shared" si="9"/>
        <v/>
      </c>
      <c r="E43" s="45" t="str">
        <f t="shared" si="9"/>
        <v/>
      </c>
      <c r="F43" s="45" t="str">
        <f t="shared" si="9"/>
        <v/>
      </c>
      <c r="G43" s="45" t="str">
        <f t="shared" si="9"/>
        <v/>
      </c>
      <c r="H43" s="45">
        <f t="shared" si="9"/>
        <v>9.7659999999999997E-2</v>
      </c>
      <c r="I43" s="45" t="str">
        <f t="shared" si="9"/>
        <v/>
      </c>
      <c r="J43" s="45">
        <f t="shared" si="9"/>
        <v>7.3179000000000008E-2</v>
      </c>
      <c r="K43" s="45" t="str">
        <f t="shared" si="9"/>
        <v/>
      </c>
      <c r="L43" s="45" t="str">
        <f t="shared" si="9"/>
        <v/>
      </c>
      <c r="M43" s="45" t="str">
        <f t="shared" si="9"/>
        <v/>
      </c>
      <c r="N43" s="45" t="str">
        <f t="shared" si="9"/>
        <v/>
      </c>
      <c r="O43" s="45" t="str">
        <f t="shared" si="9"/>
        <v/>
      </c>
      <c r="P43" s="45" t="str">
        <f t="shared" si="9"/>
        <v/>
      </c>
      <c r="Q43" s="45" t="str">
        <f t="shared" si="9"/>
        <v/>
      </c>
      <c r="R43" s="45" t="str">
        <f t="shared" si="9"/>
        <v/>
      </c>
      <c r="S43" s="45">
        <f t="shared" si="9"/>
        <v>-1.4250000000000002E-2</v>
      </c>
      <c r="T43" s="46">
        <f>SUMIF($B43:$S43, "&gt;0")</f>
        <v>0.19983899999999999</v>
      </c>
      <c r="U43" s="46">
        <f>SUMIF($B43:$S43, "&lt;0")</f>
        <v>-1.4250000000000002E-2</v>
      </c>
      <c r="V43" s="46">
        <f>SUM(T43, U43)</f>
        <v>0.18558899999999998</v>
      </c>
    </row>
    <row r="44" spans="1:25" s="51" customFormat="1" x14ac:dyDescent="0.3">
      <c r="A44" s="55" t="s">
        <v>93</v>
      </c>
      <c r="B44" s="49">
        <v>-4</v>
      </c>
      <c r="C44" s="49"/>
      <c r="D44" s="52">
        <f>(0.04/0.2)*D4</f>
        <v>8.2105263157894797</v>
      </c>
      <c r="E44" s="49"/>
      <c r="F44" s="49"/>
      <c r="G44" s="49"/>
      <c r="H44" s="49"/>
      <c r="I44" s="49"/>
      <c r="J44" s="49">
        <v>61</v>
      </c>
      <c r="K44" s="49"/>
      <c r="L44" s="49"/>
      <c r="M44" s="49"/>
      <c r="N44" s="49"/>
      <c r="O44" s="49"/>
      <c r="P44" s="49"/>
      <c r="Q44" s="49"/>
      <c r="R44" s="48">
        <v>-18</v>
      </c>
      <c r="S44" s="49">
        <v>-8</v>
      </c>
      <c r="T44" s="40">
        <f>T47</f>
        <v>3.4779000000000004E-2</v>
      </c>
      <c r="U44" s="40">
        <f>U47</f>
        <v>-5.1999999999999998E-3</v>
      </c>
      <c r="V44" s="40">
        <f>V47</f>
        <v>2.9579000000000005E-2</v>
      </c>
      <c r="X44" s="4">
        <f>COUNTA(B44:S44)</f>
        <v>5</v>
      </c>
      <c r="Y44" s="20">
        <f>X44-1</f>
        <v>4</v>
      </c>
    </row>
    <row r="45" spans="1:25" x14ac:dyDescent="0.3">
      <c r="A45" s="4" t="s">
        <v>77</v>
      </c>
      <c r="B45" s="44" t="s">
        <v>79</v>
      </c>
      <c r="C45" s="44"/>
      <c r="D45" s="50" t="s">
        <v>78</v>
      </c>
      <c r="E45" s="44"/>
      <c r="F45" s="44"/>
      <c r="G45" s="44"/>
      <c r="H45" s="50"/>
      <c r="I45" s="44"/>
      <c r="J45" s="50" t="s">
        <v>79</v>
      </c>
      <c r="K45" s="44"/>
      <c r="L45" s="44"/>
      <c r="M45" s="50"/>
      <c r="N45" s="50"/>
      <c r="O45" s="50"/>
      <c r="P45" s="50"/>
      <c r="Q45" s="44"/>
      <c r="R45" s="44" t="s">
        <v>79</v>
      </c>
      <c r="S45" s="44" t="s">
        <v>78</v>
      </c>
      <c r="T45" s="44" t="s">
        <v>79</v>
      </c>
      <c r="U45" s="44" t="s">
        <v>79</v>
      </c>
      <c r="V45" s="44" t="s">
        <v>79</v>
      </c>
    </row>
    <row r="46" spans="1:25" x14ac:dyDescent="0.3">
      <c r="A46" s="4" t="s">
        <v>81</v>
      </c>
      <c r="B46" s="45" t="str">
        <f t="array" ref="B46">IF(B44="","",(_xlfn.IFS(AND(B44&lt;=0,B44&gt;=-B$4),"Trivial Harm",AND(B44&gt;=-B$5,B44&lt;=-B$4),"Small Harm",AND(B44&gt;=-B$6,B44&lt;=-B$5),"Moderate Harm",B44&lt;=-B$6,"Large Harm",AND(B44&gt;=0,B44&lt;=B$4),"Trivial Benefit",AND(B44&lt;=B$5,B44&gt;=B$4),"Small Benefit",AND(B44&lt;=B$6,B44&gt;=B$5),"Moderate Benefit",B44&gt;=B$6,"Large Benefit")))</f>
        <v>Trivial Harm</v>
      </c>
      <c r="C46" s="45" t="str">
        <f t="array" ref="C46">IF(C44="","",(_xlfn.IFS(AND(C44&lt;=0,C44&gt;=-C$4),"Trivial Harm",AND(C44&gt;=-C$5,C44&lt;=-C$4),"Small Harm",AND(C44&gt;=-C$6,C44&lt;=-C$5),"Moderate Harm",C44&lt;=-C$6,"Large Harm",AND(C44&gt;=0,C44&lt;=C$4),"Trivial Benefit",AND(C44&lt;=C$5,C44&gt;=C$4),"Small Benefit",AND(C44&lt;=C$6,C44&gt;=C$5),"Moderate Benefit",C44&gt;=C$6,"Large Benefit")))</f>
        <v/>
      </c>
      <c r="D46" s="45" t="str">
        <f t="array" ref="D46">IF(D44="","",(_xlfn.IFS(AND(D44&lt;=0,D44&gt;=-D$4),"Trivial Harm",AND(D44&gt;=-D$5,D44&lt;=-D$4),"Small Harm",AND(D44&gt;=-D$6,D44&lt;=-D$5),"Moderate Harm",D44&lt;=-D$6,"Large Harm",AND(D44&gt;=0,D44&lt;=D$4),"Trivial Benefit",AND(D44&lt;=D$5,D44&gt;=D$4),"Small Benefit",AND(D44&lt;=D$6,D44&gt;=D$5),"Moderate Benefit",D44&gt;=D$6,"Large Benefit")))</f>
        <v>Trivial Benefit</v>
      </c>
      <c r="E46" s="45" t="str">
        <f t="array" ref="E46">IF(E44="","",(_xlfn.IFS(AND(E44&lt;=0,E44&gt;=-E$4),"Trivial Harm",AND(E44&gt;=-E$5,E44&lt;=-E$4),"Small Harm",AND(E44&gt;=-E$6,E44&lt;=-E$5),"Moderate Harm",E44&lt;=-E$6,"Large Harm",AND(E44&gt;=0,E44&lt;=E$4),"Trivial Benefit",AND(E44&lt;=E$5,E44&gt;=E$4),"Small Benefit",AND(E44&lt;=E$6,E44&gt;=E$5),"Moderate Benefit",E44&gt;=E$6,"Large Benefit")))</f>
        <v/>
      </c>
      <c r="F46" s="45" t="str">
        <f t="array" ref="F46">IF(F44="","",(_xlfn.IFS(AND(F44&lt;=0,F44&gt;=-F$4),"Trivial Harm",AND(F44&gt;=-F$5,F44&lt;=-F$4),"Small Harm",AND(F44&gt;=-F$6,F44&lt;=-F$5),"Moderate Harm",F44&lt;=-F$6,"Large Harm",AND(F44&gt;=0,F44&lt;=F$4),"Trivial Benefit",AND(F44&lt;=F$5,F44&gt;=F$4),"Small Benefit",AND(F44&lt;=F$6,F44&gt;=F$5),"Moderate Benefit",F44&gt;=F$6,"Large Benefit")))</f>
        <v/>
      </c>
      <c r="G46" s="45" t="str">
        <f t="array" ref="G46">IF(G44="","",(_xlfn.IFS(AND(G44&lt;=0,G44&gt;=-G$4),"Trivial Harm",AND(G44&gt;=-G$5,G44&lt;=-G$4),"Small Harm",AND(G44&gt;=-G$6,G44&lt;=-G$5),"Moderate Harm",G44&lt;=-G$6,"Large Harm",AND(G44&gt;=0,G44&lt;=G$4),"Trivial Benefit",AND(G44&lt;=G$5,G44&gt;=G$4),"Small Benefit",AND(G44&lt;=G$6,G44&gt;=G$5),"Moderate Benefit",G44&gt;=G$6,"Large Benefit")))</f>
        <v/>
      </c>
      <c r="H46" s="45" t="str">
        <f t="array" ref="H46">IF(H44="","",(_xlfn.IFS(AND(H44&lt;=0,H44&gt;=-H$4),"Trivial Harm",AND(H44&gt;=-H$5,H44&lt;=-H$4),"Small Harm",AND(H44&gt;=-H$6,H44&lt;=-H$5),"Moderate Harm",H44&lt;=-H$6,"Large Harm",AND(H44&gt;=0,H44&lt;=H$4),"Trivial Benefit",AND(H44&lt;=H$5,H44&gt;=H$4),"Small Benefit",AND(H44&lt;=H$6,H44&gt;=H$5),"Moderate Benefit",H44&gt;=H$6,"Large Benefit")))</f>
        <v/>
      </c>
      <c r="I46" s="45" t="str">
        <f t="array" ref="I46">IF(I44="","",(_xlfn.IFS(AND(I44&lt;=0,I44&gt;=-I$4),"Trivial Harm",AND(I44&gt;=-I$5,I44&lt;=-I$4),"Small Harm",AND(I44&gt;=-I$6,I44&lt;=-I$5),"Moderate Harm",I44&lt;=-I$6,"Large Harm",AND(I44&gt;=0,I44&lt;=I$4),"Trivial Benefit",AND(I44&lt;=I$5,I44&gt;=I$4),"Small Benefit",AND(I44&lt;=I$6,I44&gt;=I$5),"Moderate Benefit",I44&gt;=I$6,"Large Benefit")))</f>
        <v/>
      </c>
      <c r="J46" s="45" t="str">
        <f t="array" ref="J46">IF(J44="","",(_xlfn.IFS(AND(J44&lt;=0,J44&gt;=-J$4),"Trivial Harm",AND(J44&gt;=-J$5,J44&lt;=-J$4),"Small Harm",AND(J44&gt;=-J$6,J44&lt;=-J$5),"Moderate Harm",J44&lt;=-J$6,"Large Harm",AND(J44&gt;=0,J44&lt;=J$4),"Trivial Benefit",AND(J44&lt;=J$5,J44&gt;=J$4),"Small Benefit",AND(J44&lt;=J$6,J44&gt;=J$5),"Moderate Benefit",J44&gt;=J$6,"Large Benefit")))</f>
        <v>Moderate Benefit</v>
      </c>
      <c r="K46" s="45" t="str">
        <f t="array" ref="K46">IF(K44="","",(_xlfn.IFS(AND(K44&lt;=0,K44&gt;=-K$4),"Trivial Harm",AND(K44&gt;=-K$5,K44&lt;=-K$4),"Small Harm",AND(K44&gt;=-K$6,K44&lt;=-K$5),"Moderate Harm",K44&lt;=-K$6,"Large Harm",AND(K44&gt;=0,K44&lt;=K$4),"Trivial Benefit",AND(K44&lt;=K$5,K44&gt;=K$4),"Small Benefit",AND(K44&lt;=K$6,K44&gt;=K$5),"Moderate Benefit",K44&gt;=K$6,"Large Benefit")))</f>
        <v/>
      </c>
      <c r="L46" s="45" t="str">
        <f t="array" ref="L46">IF(L44="","",(_xlfn.IFS(AND(L44&lt;=0,L44&gt;=-L$4),"Trivial Harm",AND(L44&gt;=-L$5,L44&lt;=-L$4),"Small Harm",AND(L44&gt;=-L$6,L44&lt;=-L$5),"Moderate Harm",L44&lt;=-L$6,"Large Harm",AND(L44&gt;=0,L44&lt;=L$4),"Trivial Benefit",AND(L44&lt;=L$5,L44&gt;=L$4),"Small Benefit",AND(L44&lt;=L$6,L44&gt;=L$5),"Moderate Benefit",L44&gt;=L$6,"Large Benefit")))</f>
        <v/>
      </c>
      <c r="M46" s="45" t="str">
        <f t="array" ref="M46">IF(M44="","",(_xlfn.IFS(AND(M44&lt;=0,M44&gt;=-M$4),"Trivial Harm",AND(M44&gt;=-M$5,M44&lt;=-M$4),"Small Harm",AND(M44&gt;=-M$6,M44&lt;=-M$5),"Moderate Harm",M44&lt;=-M$6,"Large Harm",AND(M44&gt;=0,M44&lt;=M$4),"Trivial Benefit",AND(M44&lt;=M$5,M44&gt;=M$4),"Small Benefit",AND(M44&lt;=M$6,M44&gt;=M$5),"Moderate Benefit",M44&gt;=M$6,"Large Benefit")))</f>
        <v/>
      </c>
      <c r="N46" s="45" t="str">
        <f t="array" ref="N46">IF(N44="","",(_xlfn.IFS(AND(N44&lt;=0,N44&gt;=-N$4),"Trivial Harm",AND(N44&gt;=-N$5,N44&lt;=-N$4),"Small Harm",AND(N44&gt;=-N$6,N44&lt;=-N$5),"Moderate Harm",N44&lt;=-N$6,"Large Harm",AND(N44&gt;=0,N44&lt;=N$4),"Trivial Benefit",AND(N44&lt;=N$5,N44&gt;=N$4),"Small Benefit",AND(N44&lt;=N$6,N44&gt;=N$5),"Moderate Benefit",N44&gt;=N$6,"Large Benefit")))</f>
        <v/>
      </c>
      <c r="O46" s="45" t="str">
        <f t="array" ref="O46">IF(O44="","",(_xlfn.IFS(AND(O44&lt;=0,O44&gt;=-O$4),"Trivial Harm",AND(O44&gt;=-O$5,O44&lt;=-O$4),"Small Harm",AND(O44&gt;=-O$6,O44&lt;=-O$5),"Moderate Harm",O44&lt;=-O$6,"Large Harm",AND(O44&gt;=0,O44&lt;=O$4),"Trivial Benefit",AND(O44&lt;=O$5,O44&gt;=O$4),"Small Benefit",AND(O44&lt;=O$6,O44&gt;=O$5),"Moderate Benefit",O44&gt;=O$6,"Large Benefit")))</f>
        <v/>
      </c>
      <c r="P46" s="45" t="str">
        <f t="array" ref="P46">IF(P44="","",(_xlfn.IFS(AND(P44&lt;=0,P44&gt;=-P$4),"Trivial Harm",AND(P44&gt;=-P$5,P44&lt;=-P$4),"Small Harm",AND(P44&gt;=-P$6,P44&lt;=-P$5),"Moderate Harm",P44&lt;=-P$6,"Large Harm",AND(P44&gt;=0,P44&lt;=P$4),"Trivial Benefit",AND(P44&lt;=P$5,P44&gt;=P$4),"Small Benefit",AND(P44&lt;=P$6,P44&gt;=P$5),"Moderate Benefit",P44&gt;=P$6,"Large Benefit")))</f>
        <v/>
      </c>
      <c r="Q46" s="45" t="str">
        <f t="array" ref="Q46">IF(Q44="","",(_xlfn.IFS(AND(Q44&lt;=0,Q44&gt;=-Q$4),"Trivial Harm",AND(Q44&gt;=-Q$5,Q44&lt;=-Q$4),"Small Harm",AND(Q44&gt;=-Q$6,Q44&lt;=-Q$5),"Moderate Harm",Q44&lt;=-Q$6,"Large Harm",AND(Q44&gt;=0,Q44&lt;=Q$4),"Trivial Benefit",AND(Q44&lt;=Q$5,Q44&gt;=Q$4),"Small Benefit",AND(Q44&lt;=Q$6,Q44&gt;=Q$5),"Moderate Benefit",Q44&gt;=Q$6,"Large Benefit")))</f>
        <v/>
      </c>
      <c r="R46" s="45" t="str">
        <f t="array" ref="R46">IF(R44="","",(_xlfn.IFS(AND(R44&lt;=0,R44&gt;=-R$4),"Trivial Harm",AND(R44&gt;=-R$5,R44&lt;=-R$4),"Small Harm",AND(R44&gt;=-R$6,R44&lt;=-R$5),"Moderate Harm",R44&lt;=-R$6,"Large Harm",AND(R44&gt;=0,R44&lt;=R$4),"Trivial Benefit",AND(R44&lt;=R$5,R44&gt;=R$4),"Small Benefit",AND(R44&lt;=R$6,R44&gt;=R$5),"Moderate Benefit",R44&gt;=R$6,"Large Benefit")))</f>
        <v>Trivial Harm</v>
      </c>
      <c r="S46" s="45" t="str">
        <f t="array" ref="S46">IF(S44="","",(_xlfn.IFS(AND(S44&lt;=0,S44&gt;=-S$4),"Trivial Harm",AND(S44&gt;=-S$5,S44&lt;=-S$4),"Small Harm",AND(S44&gt;=-S$6,S44&lt;=-S$5),"Moderate Harm",S44&lt;=-S$6,"Large Harm",AND(S44&gt;=0,S44&lt;=S$4),"Trivial Benefit",AND(S44&lt;=S$5,S44&gt;=S$4),"Small Benefit",AND(S44&lt;=S$6,S44&gt;=S$5),"Moderate Benefit",S44&gt;=S$6,"Large Benefit")))</f>
        <v>Trivial Harm</v>
      </c>
      <c r="T46" s="45" t="str">
        <f t="array" ref="T46">_xlfn.IFS(AND(T44&lt;=0,T44&gt;=-T$4),"Trivial Harm",AND(T44&gt;=-T$5, T44&lt;=-T$4),"Small Harm",AND(T44&gt;=-T$6, T44&lt;=-T$5),"Moderate Harm",T44&lt;=-T$6,"Large Harm",AND(T44&gt;=0,T44&lt;=T$4),"Trivial Benefit",AND(T44&lt;=T$5, T44&gt;=T$4),"Small Benefit",AND(T44&lt;=T$6, T44&gt;=T$5),"Moderate Benefit",T44&gt;=T$6,"Large Benefit")</f>
        <v>Moderate Benefit</v>
      </c>
      <c r="U46" s="45" t="str">
        <f t="array" ref="U46">_xlfn.IFS(AND(U44&lt;=0,U44&gt;=-U$4),"Trivial Harm",AND(U44&gt;=-U$5, U44&lt;=-U$4),"Small Harm",AND(U44&gt;=-U$6, U44&lt;=-U$5),"Moderate Harm",U44&lt;=-U$6,"Large Harm",AND(U44&gt;=0,U44&lt;=U$4),"Trivial Benefit",AND(U44&lt;=U$5, U44&gt;=U$4),"Small Benefit",AND(U44&lt;=U$6, U44&gt;=U$5),"Moderate Benefit",U44&gt;=U$6,"Large Benefit")</f>
        <v>Trivial Harm</v>
      </c>
      <c r="V46" s="45" t="str">
        <f t="array" ref="V46">_xlfn.IFS(AND(V44&lt;=0,V44&gt;=-V$4),"Trivial Harm",AND(V44&gt;=-V$5, V44&lt;=-V$4),"Small Harm",AND(V44&gt;=-V$6, V44&lt;=-V$5),"Moderate Harm",V44&lt;=-V$6,"Large Harm",AND(V44&gt;=0,V44&lt;=V$4),"Trivial Benefit",AND(V44&lt;=V$5, V44&gt;=V$4),"Small Benefit",AND(V44&lt;=V$6, V44&gt;=V$5),"Moderate Benefit",V44&gt;=V$6,"Large Benefit")</f>
        <v>Small Benefit</v>
      </c>
    </row>
    <row r="47" spans="1:25" x14ac:dyDescent="0.3">
      <c r="A47" s="20" t="s">
        <v>82</v>
      </c>
      <c r="B47" s="45">
        <f t="shared" ref="B47:S47" si="10">IF(B44="", "",  (B44*B$3)/1000)</f>
        <v>-4.0000000000000001E-3</v>
      </c>
      <c r="C47" s="45" t="str">
        <f t="shared" si="10"/>
        <v/>
      </c>
      <c r="D47" s="45">
        <f t="shared" si="10"/>
        <v>3.1200000000000021E-3</v>
      </c>
      <c r="E47" s="45" t="str">
        <f t="shared" si="10"/>
        <v/>
      </c>
      <c r="F47" s="45" t="str">
        <f t="shared" si="10"/>
        <v/>
      </c>
      <c r="G47" s="45" t="str">
        <f t="shared" si="10"/>
        <v/>
      </c>
      <c r="H47" s="45" t="str">
        <f t="shared" si="10"/>
        <v/>
      </c>
      <c r="I47" s="45" t="str">
        <f t="shared" si="10"/>
        <v/>
      </c>
      <c r="J47" s="45">
        <f t="shared" si="10"/>
        <v>3.1659E-2</v>
      </c>
      <c r="K47" s="45" t="str">
        <f t="shared" si="10"/>
        <v/>
      </c>
      <c r="L47" s="45" t="str">
        <f t="shared" si="10"/>
        <v/>
      </c>
      <c r="M47" s="45" t="str">
        <f t="shared" si="10"/>
        <v/>
      </c>
      <c r="N47" s="45" t="str">
        <f t="shared" si="10"/>
        <v/>
      </c>
      <c r="O47" s="45" t="str">
        <f t="shared" si="10"/>
        <v/>
      </c>
      <c r="P47" s="45" t="str">
        <f t="shared" si="10"/>
        <v/>
      </c>
      <c r="Q47" s="45" t="str">
        <f t="shared" si="10"/>
        <v/>
      </c>
      <c r="R47" s="45">
        <f t="shared" si="10"/>
        <v>-7.1999999999999998E-3</v>
      </c>
      <c r="S47" s="45">
        <f t="shared" si="10"/>
        <v>-1.2000000000000001E-3</v>
      </c>
      <c r="T47" s="46">
        <f>SUMIF($B47:$S47, "&gt;0")</f>
        <v>3.4779000000000004E-2</v>
      </c>
      <c r="U47" s="46">
        <f>SUMIF($B47:$S47, "&lt;0")-R47</f>
        <v>-5.1999999999999998E-3</v>
      </c>
      <c r="V47" s="46">
        <f>SUM(T47, U47)</f>
        <v>2.9579000000000005E-2</v>
      </c>
    </row>
    <row r="48" spans="1:25" s="51" customFormat="1" x14ac:dyDescent="0.3">
      <c r="A48" s="55" t="s">
        <v>94</v>
      </c>
      <c r="B48" s="49">
        <v>1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>
        <v>84</v>
      </c>
      <c r="O48" s="49"/>
      <c r="P48" s="49"/>
      <c r="Q48" s="49">
        <v>172</v>
      </c>
      <c r="R48" s="48">
        <v>-9</v>
      </c>
      <c r="S48" s="49">
        <v>-81</v>
      </c>
      <c r="T48" s="40">
        <f>T51</f>
        <v>3.3000000000000002E-2</v>
      </c>
      <c r="U48" s="40">
        <f>U51</f>
        <v>-1.2150000000000005E-2</v>
      </c>
      <c r="V48" s="40">
        <f>V51</f>
        <v>2.0849999999999997E-2</v>
      </c>
      <c r="X48" s="4">
        <f>COUNTA(B48:S48)</f>
        <v>5</v>
      </c>
      <c r="Y48" s="20">
        <f>X48-2</f>
        <v>3</v>
      </c>
    </row>
    <row r="49" spans="1:25" x14ac:dyDescent="0.3">
      <c r="A49" s="4" t="s">
        <v>77</v>
      </c>
      <c r="B49" s="44" t="s">
        <v>80</v>
      </c>
      <c r="C49" s="44"/>
      <c r="D49" s="50"/>
      <c r="E49" s="44"/>
      <c r="F49" s="44"/>
      <c r="G49" s="44"/>
      <c r="H49" s="50"/>
      <c r="I49" s="44"/>
      <c r="J49" s="50"/>
      <c r="K49" s="44"/>
      <c r="L49" s="44"/>
      <c r="M49" s="50"/>
      <c r="N49" s="50" t="s">
        <v>78</v>
      </c>
      <c r="O49" s="50"/>
      <c r="P49" s="50"/>
      <c r="Q49" s="44" t="s">
        <v>78</v>
      </c>
      <c r="R49" s="44" t="s">
        <v>79</v>
      </c>
      <c r="S49" s="44" t="s">
        <v>78</v>
      </c>
      <c r="T49" s="44" t="s">
        <v>79</v>
      </c>
      <c r="U49" s="44" t="s">
        <v>79</v>
      </c>
      <c r="V49" s="53" t="s">
        <v>80</v>
      </c>
      <c r="W49" s="4" t="s">
        <v>87</v>
      </c>
    </row>
    <row r="50" spans="1:25" x14ac:dyDescent="0.3">
      <c r="A50" s="4" t="s">
        <v>81</v>
      </c>
      <c r="B50" s="45" t="str">
        <f t="array" ref="B50">IF(B48="","",(_xlfn.IFS(AND(B48&lt;=0,B48&gt;=-B$4),"Trivial Harm",AND(B48&gt;=-B$5,B48&lt;=-B$4),"Small Harm",AND(B48&gt;=-B$6,B48&lt;=-B$5),"Moderate Harm",B48&lt;=-B$6,"Large Harm",AND(B48&gt;=0,B48&lt;=B$4),"Trivial Benefit",AND(B48&lt;=B$5,B48&gt;=B$4),"Small Benefit",AND(B48&lt;=B$6,B48&gt;=B$5),"Moderate Benefit",B48&gt;=B$6,"Large Benefit")))</f>
        <v>Trivial Benefit</v>
      </c>
      <c r="C50" s="45" t="str">
        <f t="array" ref="C50">IF(C48="","",(_xlfn.IFS(AND(C48&lt;=0,C48&gt;=-C$4),"Trivial Harm",AND(C48&gt;=-C$5,C48&lt;=-C$4),"Small Harm",AND(C48&gt;=-C$6,C48&lt;=-C$5),"Moderate Harm",C48&lt;=-C$6,"Large Harm",AND(C48&gt;=0,C48&lt;=C$4),"Trivial Benefit",AND(C48&lt;=C$5,C48&gt;=C$4),"Small Benefit",AND(C48&lt;=C$6,C48&gt;=C$5),"Moderate Benefit",C48&gt;=C$6,"Large Benefit")))</f>
        <v/>
      </c>
      <c r="D50" s="45" t="str">
        <f t="array" ref="D50">IF(D48="","",(_xlfn.IFS(AND(D48&lt;=0,D48&gt;=-D$4),"Trivial Harm",AND(D48&gt;=-D$5,D48&lt;=-D$4),"Small Harm",AND(D48&gt;=-D$6,D48&lt;=-D$5),"Moderate Harm",D48&lt;=-D$6,"Large Harm",AND(D48&gt;=0,D48&lt;=D$4),"Trivial Benefit",AND(D48&lt;=D$5,D48&gt;=D$4),"Small Benefit",AND(D48&lt;=D$6,D48&gt;=D$5),"Moderate Benefit",D48&gt;=D$6,"Large Benefit")))</f>
        <v/>
      </c>
      <c r="E50" s="45" t="str">
        <f t="array" ref="E50">IF(E48="","",(_xlfn.IFS(AND(E48&lt;=0,E48&gt;=-E$4),"Trivial Harm",AND(E48&gt;=-E$5,E48&lt;=-E$4),"Small Harm",AND(E48&gt;=-E$6,E48&lt;=-E$5),"Moderate Harm",E48&lt;=-E$6,"Large Harm",AND(E48&gt;=0,E48&lt;=E$4),"Trivial Benefit",AND(E48&lt;=E$5,E48&gt;=E$4),"Small Benefit",AND(E48&lt;=E$6,E48&gt;=E$5),"Moderate Benefit",E48&gt;=E$6,"Large Benefit")))</f>
        <v/>
      </c>
      <c r="F50" s="45" t="str">
        <f t="array" ref="F50">IF(F48="","",(_xlfn.IFS(AND(F48&lt;=0,F48&gt;=-F$4),"Trivial Harm",AND(F48&gt;=-F$5,F48&lt;=-F$4),"Small Harm",AND(F48&gt;=-F$6,F48&lt;=-F$5),"Moderate Harm",F48&lt;=-F$6,"Large Harm",AND(F48&gt;=0,F48&lt;=F$4),"Trivial Benefit",AND(F48&lt;=F$5,F48&gt;=F$4),"Small Benefit",AND(F48&lt;=F$6,F48&gt;=F$5),"Moderate Benefit",F48&gt;=F$6,"Large Benefit")))</f>
        <v/>
      </c>
      <c r="G50" s="45" t="str">
        <f t="array" ref="G50">IF(G48="","",(_xlfn.IFS(AND(G48&lt;=0,G48&gt;=-G$4),"Trivial Harm",AND(G48&gt;=-G$5,G48&lt;=-G$4),"Small Harm",AND(G48&gt;=-G$6,G48&lt;=-G$5),"Moderate Harm",G48&lt;=-G$6,"Large Harm",AND(G48&gt;=0,G48&lt;=G$4),"Trivial Benefit",AND(G48&lt;=G$5,G48&gt;=G$4),"Small Benefit",AND(G48&lt;=G$6,G48&gt;=G$5),"Moderate Benefit",G48&gt;=G$6,"Large Benefit")))</f>
        <v/>
      </c>
      <c r="H50" s="45" t="str">
        <f t="array" ref="H50">IF(H48="","",(_xlfn.IFS(AND(H48&lt;=0,H48&gt;=-H$4),"Trivial Harm",AND(H48&gt;=-H$5,H48&lt;=-H$4),"Small Harm",AND(H48&gt;=-H$6,H48&lt;=-H$5),"Moderate Harm",H48&lt;=-H$6,"Large Harm",AND(H48&gt;=0,H48&lt;=H$4),"Trivial Benefit",AND(H48&lt;=H$5,H48&gt;=H$4),"Small Benefit",AND(H48&lt;=H$6,H48&gt;=H$5),"Moderate Benefit",H48&gt;=H$6,"Large Benefit")))</f>
        <v/>
      </c>
      <c r="I50" s="45" t="str">
        <f t="array" ref="I50">IF(I48="","",(_xlfn.IFS(AND(I48&lt;=0,I48&gt;=-I$4),"Trivial Harm",AND(I48&gt;=-I$5,I48&lt;=-I$4),"Small Harm",AND(I48&gt;=-I$6,I48&lt;=-I$5),"Moderate Harm",I48&lt;=-I$6,"Large Harm",AND(I48&gt;=0,I48&lt;=I$4),"Trivial Benefit",AND(I48&lt;=I$5,I48&gt;=I$4),"Small Benefit",AND(I48&lt;=I$6,I48&gt;=I$5),"Moderate Benefit",I48&gt;=I$6,"Large Benefit")))</f>
        <v/>
      </c>
      <c r="J50" s="45" t="str">
        <f t="array" ref="J50">IF(J48="","",(_xlfn.IFS(AND(J48&lt;=0,J48&gt;=-J$4),"Trivial Harm",AND(J48&gt;=-J$5,J48&lt;=-J$4),"Small Harm",AND(J48&gt;=-J$6,J48&lt;=-J$5),"Moderate Harm",J48&lt;=-J$6,"Large Harm",AND(J48&gt;=0,J48&lt;=J$4),"Trivial Benefit",AND(J48&lt;=J$5,J48&gt;=J$4),"Small Benefit",AND(J48&lt;=J$6,J48&gt;=J$5),"Moderate Benefit",J48&gt;=J$6,"Large Benefit")))</f>
        <v/>
      </c>
      <c r="K50" s="45" t="str">
        <f t="array" ref="K50">IF(K48="","",(_xlfn.IFS(AND(K48&lt;=0,K48&gt;=-K$4),"Trivial Harm",AND(K48&gt;=-K$5,K48&lt;=-K$4),"Small Harm",AND(K48&gt;=-K$6,K48&lt;=-K$5),"Moderate Harm",K48&lt;=-K$6,"Large Harm",AND(K48&gt;=0,K48&lt;=K$4),"Trivial Benefit",AND(K48&lt;=K$5,K48&gt;=K$4),"Small Benefit",AND(K48&lt;=K$6,K48&gt;=K$5),"Moderate Benefit",K48&gt;=K$6,"Large Benefit")))</f>
        <v/>
      </c>
      <c r="L50" s="45" t="str">
        <f t="array" ref="L50">IF(L48="","",(_xlfn.IFS(AND(L48&lt;=0,L48&gt;=-L$4),"Trivial Harm",AND(L48&gt;=-L$5,L48&lt;=-L$4),"Small Harm",AND(L48&gt;=-L$6,L48&lt;=-L$5),"Moderate Harm",L48&lt;=-L$6,"Large Harm",AND(L48&gt;=0,L48&lt;=L$4),"Trivial Benefit",AND(L48&lt;=L$5,L48&gt;=L$4),"Small Benefit",AND(L48&lt;=L$6,L48&gt;=L$5),"Moderate Benefit",L48&gt;=L$6,"Large Benefit")))</f>
        <v/>
      </c>
      <c r="M50" s="45" t="str">
        <f t="array" ref="M50">IF(M48="","",(_xlfn.IFS(AND(M48&lt;=0,M48&gt;=-M$4),"Trivial Harm",AND(M48&gt;=-M$5,M48&lt;=-M$4),"Small Harm",AND(M48&gt;=-M$6,M48&lt;=-M$5),"Moderate Harm",M48&lt;=-M$6,"Large Harm",AND(M48&gt;=0,M48&lt;=M$4),"Trivial Benefit",AND(M48&lt;=M$5,M48&gt;=M$4),"Small Benefit",AND(M48&lt;=M$6,M48&gt;=M$5),"Moderate Benefit",M48&gt;=M$6,"Large Benefit")))</f>
        <v/>
      </c>
      <c r="N50" s="45" t="str">
        <f t="array" ref="N50">IF(N48="","",(_xlfn.IFS(AND(N48&lt;=0,N48&gt;=-N$4),"Trivial Harm",AND(N48&gt;=-N$5,N48&lt;=-N$4),"Small Harm",AND(N48&gt;=-N$6,N48&lt;=-N$5),"Moderate Harm",N48&lt;=-N$6,"Large Harm",AND(N48&gt;=0,N48&lt;=N$4),"Trivial Benefit",AND(N48&lt;=N$5,N48&gt;=N$4),"Small Benefit",AND(N48&lt;=N$6,N48&gt;=N$5),"Moderate Benefit",N48&gt;=N$6,"Large Benefit")))</f>
        <v>Small Benefit</v>
      </c>
      <c r="O50" s="45" t="str">
        <f t="array" ref="O50">IF(O48="","",(_xlfn.IFS(AND(O48&lt;=0,O48&gt;=-O$4),"Trivial Harm",AND(O48&gt;=-O$5,O48&lt;=-O$4),"Small Harm",AND(O48&gt;=-O$6,O48&lt;=-O$5),"Moderate Harm",O48&lt;=-O$6,"Large Harm",AND(O48&gt;=0,O48&lt;=O$4),"Trivial Benefit",AND(O48&lt;=O$5,O48&gt;=O$4),"Small Benefit",AND(O48&lt;=O$6,O48&gt;=O$5),"Moderate Benefit",O48&gt;=O$6,"Large Benefit")))</f>
        <v/>
      </c>
      <c r="P50" s="45" t="str">
        <f t="array" ref="P50">IF(P48="","",(_xlfn.IFS(AND(P48&lt;=0,P48&gt;=-P$4),"Trivial Harm",AND(P48&gt;=-P$5,P48&lt;=-P$4),"Small Harm",AND(P48&gt;=-P$6,P48&lt;=-P$5),"Moderate Harm",P48&lt;=-P$6,"Large Harm",AND(P48&gt;=0,P48&lt;=P$4),"Trivial Benefit",AND(P48&lt;=P$5,P48&gt;=P$4),"Small Benefit",AND(P48&lt;=P$6,P48&gt;=P$5),"Moderate Benefit",P48&gt;=P$6,"Large Benefit")))</f>
        <v/>
      </c>
      <c r="Q50" s="45" t="str">
        <f t="array" ref="Q50">IF(Q48="","",(_xlfn.IFS(AND(Q48&lt;=0,Q48&gt;=-Q$4),"Trivial Harm",AND(Q48&gt;=-Q$5,Q48&lt;=-Q$4),"Small Harm",AND(Q48&gt;=-Q$6,Q48&lt;=-Q$5),"Moderate Harm",Q48&lt;=-Q$6,"Large Harm",AND(Q48&gt;=0,Q48&lt;=Q$4),"Trivial Benefit",AND(Q48&lt;=Q$5,Q48&gt;=Q$4),"Small Benefit",AND(Q48&lt;=Q$6,Q48&gt;=Q$5),"Moderate Benefit",Q48&gt;=Q$6,"Large Benefit")))</f>
        <v>Moderate Benefit</v>
      </c>
      <c r="R50" s="45" t="str">
        <f t="array" ref="R50">IF(R48="","",(_xlfn.IFS(AND(R48&lt;=0,R48&gt;=-R$4),"Trivial Harm",AND(R48&gt;=-R$5,R48&lt;=-R$4),"Small Harm",AND(R48&gt;=-R$6,R48&lt;=-R$5),"Moderate Harm",R48&lt;=-R$6,"Large Harm",AND(R48&gt;=0,R48&lt;=R$4),"Trivial Benefit",AND(R48&lt;=R$5,R48&gt;=R$4),"Small Benefit",AND(R48&lt;=R$6,R48&gt;=R$5),"Moderate Benefit",R48&gt;=R$6,"Large Benefit")))</f>
        <v>Trivial Harm</v>
      </c>
      <c r="S50" s="45" t="str">
        <f t="array" ref="S50">IF(S48="","",(_xlfn.IFS(AND(S48&lt;=0,S48&gt;=-S$4),"Trivial Harm",AND(S48&gt;=-S$5,S48&lt;=-S$4),"Small Harm",AND(S48&gt;=-S$6,S48&lt;=-S$5),"Moderate Harm",S48&lt;=-S$6,"Large Harm",AND(S48&gt;=0,S48&lt;=S$4),"Trivial Benefit",AND(S48&lt;=S$5,S48&gt;=S$4),"Small Benefit",AND(S48&lt;=S$6,S48&gt;=S$5),"Moderate Benefit",S48&gt;=S$6,"Large Benefit")))</f>
        <v>Trivial Harm</v>
      </c>
      <c r="T50" s="45" t="str">
        <f t="array" ref="T50">IF(T48="","",(_xlfn.IFS(AND(T48&lt;=0,T48&gt;=-T$4),"Trivial Harm",AND(T48&gt;=-T$5,T48&lt;=-T$4),"Small Harm",AND(T48&gt;=-T$6,T48&lt;=-T$5),"Moderate Harm",T48&lt;=-T$6,"Large Harm",AND(T48&gt;=0,T48&lt;=T$4),"Trivial Benefit",AND(T48&lt;=T$5,T48&gt;=T$4),"Small Benefit",AND(T48&lt;=T$6,T48&gt;=T$5),"Moderate Benefit",T48&gt;=T$6,"Large Benefit")))</f>
        <v>Moderate Benefit</v>
      </c>
      <c r="U50" s="45" t="str">
        <f t="array" ref="U50">IF(U48="","",(_xlfn.IFS(AND(U48&lt;=0,U48&gt;=-U$4),"Trivial Harm",AND(U48&gt;=-U$5,U48&lt;=-U$4),"Small Harm",AND(U48&gt;=-U$6,U48&lt;=-U$5),"Moderate Harm",U48&lt;=-U$6,"Large Harm",AND(U48&gt;=0,U48&lt;=U$4),"Trivial Benefit",AND(U48&lt;=U$5,U48&gt;=U$4),"Small Benefit",AND(U48&lt;=U$6,U48&gt;=U$5),"Moderate Benefit",U48&gt;=U$6,"Large Benefit")))</f>
        <v>Trivial Harm</v>
      </c>
      <c r="V50" s="45" t="str">
        <f t="array" ref="V50">_xlfn.IFS(AND(V48&lt;=0,V48&gt;=-V$4),"Trivial Harm",AND(V48&gt;=-V$5, V48&lt;=-V$4),"Small Harm",AND(V48&gt;=-V$6, V48&lt;=-V$5),"Moderate Harm",V48&lt;=-V$6,"Large Harm",AND(V48&gt;=0,V48&lt;=V$4),"Trivial Benefit",AND(V48&lt;=V$5, V48&gt;=V$4),"Small Benefit",AND(V48&lt;=V$6, V48&gt;=V$5),"Moderate Benefit",V48&gt;=V$6,"Large Benefit")</f>
        <v>Small Benefit</v>
      </c>
    </row>
    <row r="51" spans="1:25" x14ac:dyDescent="0.3">
      <c r="A51" s="20" t="s">
        <v>82</v>
      </c>
      <c r="B51" s="45">
        <f t="shared" ref="B51:S51" si="11">IF(B48="", "",  (B48*B$3)/1000)</f>
        <v>1E-3</v>
      </c>
      <c r="C51" s="45" t="str">
        <f t="shared" si="11"/>
        <v/>
      </c>
      <c r="D51" s="45" t="str">
        <f t="shared" si="11"/>
        <v/>
      </c>
      <c r="E51" s="45" t="str">
        <f t="shared" si="11"/>
        <v/>
      </c>
      <c r="F51" s="45" t="str">
        <f t="shared" si="11"/>
        <v/>
      </c>
      <c r="G51" s="45" t="str">
        <f t="shared" si="11"/>
        <v/>
      </c>
      <c r="H51" s="45" t="str">
        <f t="shared" si="11"/>
        <v/>
      </c>
      <c r="I51" s="45" t="str">
        <f t="shared" si="11"/>
        <v/>
      </c>
      <c r="J51" s="45" t="str">
        <f t="shared" si="11"/>
        <v/>
      </c>
      <c r="K51" s="45" t="str">
        <f t="shared" si="11"/>
        <v/>
      </c>
      <c r="L51" s="45" t="str">
        <f t="shared" si="11"/>
        <v/>
      </c>
      <c r="M51" s="45" t="str">
        <f t="shared" si="11"/>
        <v/>
      </c>
      <c r="N51" s="45">
        <f t="shared" si="11"/>
        <v>2.1000000000000001E-2</v>
      </c>
      <c r="O51" s="45" t="str">
        <f t="shared" si="11"/>
        <v/>
      </c>
      <c r="P51" s="45" t="str">
        <f t="shared" si="11"/>
        <v/>
      </c>
      <c r="Q51" s="45">
        <f t="shared" si="11"/>
        <v>4.2999999999999997E-2</v>
      </c>
      <c r="R51" s="45">
        <f t="shared" si="11"/>
        <v>-3.5999999999999999E-3</v>
      </c>
      <c r="S51" s="45">
        <f t="shared" si="11"/>
        <v>-1.2150000000000003E-2</v>
      </c>
      <c r="T51" s="46">
        <f>SUMIF($B51:$S51,"&gt;0")-N51-Q51+AVERAGE(N51,Q51)</f>
        <v>3.3000000000000002E-2</v>
      </c>
      <c r="U51" s="46">
        <f>SUMIF($B51:$S51, "&lt;0")-R51</f>
        <v>-1.2150000000000005E-2</v>
      </c>
      <c r="V51" s="46">
        <f>SUM(T51, U51)</f>
        <v>2.0849999999999997E-2</v>
      </c>
    </row>
    <row r="52" spans="1:25" s="51" customFormat="1" x14ac:dyDescent="0.3">
      <c r="A52" s="55" t="s">
        <v>95</v>
      </c>
      <c r="B52" s="49">
        <v>-3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8">
        <v>-13</v>
      </c>
      <c r="S52" s="49">
        <v>-37</v>
      </c>
      <c r="T52" s="40">
        <f>T55</f>
        <v>0</v>
      </c>
      <c r="U52" s="40">
        <f>U55</f>
        <v>-8.5500000000000003E-3</v>
      </c>
      <c r="V52" s="40">
        <f>V55</f>
        <v>-8.5500000000000003E-3</v>
      </c>
      <c r="X52" s="4">
        <f>COUNTA(B52:S52)</f>
        <v>3</v>
      </c>
      <c r="Y52" s="20">
        <f>X52-1</f>
        <v>2</v>
      </c>
    </row>
    <row r="53" spans="1:25" x14ac:dyDescent="0.3">
      <c r="A53" s="4" t="s">
        <v>77</v>
      </c>
      <c r="B53" s="44" t="s">
        <v>79</v>
      </c>
      <c r="C53" s="44"/>
      <c r="D53" s="50"/>
      <c r="E53" s="44"/>
      <c r="F53" s="44"/>
      <c r="G53" s="44"/>
      <c r="H53" s="50"/>
      <c r="I53" s="44"/>
      <c r="J53" s="50"/>
      <c r="K53" s="44"/>
      <c r="L53" s="44"/>
      <c r="M53" s="50"/>
      <c r="N53" s="50"/>
      <c r="O53" s="50"/>
      <c r="P53" s="50"/>
      <c r="Q53" s="44"/>
      <c r="R53" s="44" t="s">
        <v>79</v>
      </c>
      <c r="S53" s="44" t="s">
        <v>80</v>
      </c>
      <c r="T53" s="44" t="s">
        <v>79</v>
      </c>
      <c r="U53" s="44" t="s">
        <v>79</v>
      </c>
      <c r="V53" s="44" t="s">
        <v>79</v>
      </c>
    </row>
    <row r="54" spans="1:25" x14ac:dyDescent="0.3">
      <c r="A54" s="4" t="s">
        <v>81</v>
      </c>
      <c r="B54" s="45" t="str">
        <f t="array" ref="B54">IF(B52="","",(_xlfn.IFS(AND(B52&lt;=0,B52&gt;=-B$4),"Trivial Harm",AND(B52&gt;=-B$5,B52&lt;=-B$4),"Small Harm",AND(B52&gt;=-B$6,B52&lt;=-B$5),"Moderate Harm",B52&lt;=-B$6,"Large Harm",AND(B52&gt;=0,B52&lt;=B$4),"Trivial Benefit",AND(B52&lt;=B$5,B52&gt;=B$4),"Small Benefit",AND(B52&lt;=B$6,B52&gt;=B$5),"Moderate Benefit",B52&gt;=B$6,"Large Benefit")))</f>
        <v>Trivial Harm</v>
      </c>
      <c r="C54" s="45" t="str">
        <f t="array" ref="C54">IF(C52="","",(_xlfn.IFS(AND(C52&lt;=0,C52&gt;=-C$4),"Trivial Harm",AND(C52&gt;=-C$5,C52&lt;=-C$4),"Small Harm",AND(C52&gt;=-C$6,C52&lt;=-C$5),"Moderate Harm",C52&lt;=-C$6,"Large Harm",AND(C52&gt;=0,C52&lt;=C$4),"Trivial Benefit",AND(C52&lt;=C$5,C52&gt;=C$4),"Small Benefit",AND(C52&lt;=C$6,C52&gt;=C$5),"Moderate Benefit",C52&gt;=C$6,"Large Benefit")))</f>
        <v/>
      </c>
      <c r="D54" s="45" t="str">
        <f t="array" ref="D54">IF(D52="","",(_xlfn.IFS(AND(D52&lt;=0,D52&gt;=-D$4),"Trivial Harm",AND(D52&gt;=-D$5,D52&lt;=-D$4),"Small Harm",AND(D52&gt;=-D$6,D52&lt;=-D$5),"Moderate Harm",D52&lt;=-D$6,"Large Harm",AND(D52&gt;=0,D52&lt;=D$4),"Trivial Benefit",AND(D52&lt;=D$5,D52&gt;=D$4),"Small Benefit",AND(D52&lt;=D$6,D52&gt;=D$5),"Moderate Benefit",D52&gt;=D$6,"Large Benefit")))</f>
        <v/>
      </c>
      <c r="E54" s="45" t="str">
        <f t="array" ref="E54">IF(E52="","",(_xlfn.IFS(AND(E52&lt;=0,E52&gt;=-E$4),"Trivial Harm",AND(E52&gt;=-E$5,E52&lt;=-E$4),"Small Harm",AND(E52&gt;=-E$6,E52&lt;=-E$5),"Moderate Harm",E52&lt;=-E$6,"Large Harm",AND(E52&gt;=0,E52&lt;=E$4),"Trivial Benefit",AND(E52&lt;=E$5,E52&gt;=E$4),"Small Benefit",AND(E52&lt;=E$6,E52&gt;=E$5),"Moderate Benefit",E52&gt;=E$6,"Large Benefit")))</f>
        <v/>
      </c>
      <c r="F54" s="45" t="str">
        <f t="array" ref="F54">IF(F52="","",(_xlfn.IFS(AND(F52&lt;=0,F52&gt;=-F$4),"Trivial Harm",AND(F52&gt;=-F$5,F52&lt;=-F$4),"Small Harm",AND(F52&gt;=-F$6,F52&lt;=-F$5),"Moderate Harm",F52&lt;=-F$6,"Large Harm",AND(F52&gt;=0,F52&lt;=F$4),"Trivial Benefit",AND(F52&lt;=F$5,F52&gt;=F$4),"Small Benefit",AND(F52&lt;=F$6,F52&gt;=F$5),"Moderate Benefit",F52&gt;=F$6,"Large Benefit")))</f>
        <v/>
      </c>
      <c r="G54" s="45" t="str">
        <f t="array" ref="G54">IF(G52="","",(_xlfn.IFS(AND(G52&lt;=0,G52&gt;=-G$4),"Trivial Harm",AND(G52&gt;=-G$5,G52&lt;=-G$4),"Small Harm",AND(G52&gt;=-G$6,G52&lt;=-G$5),"Moderate Harm",G52&lt;=-G$6,"Large Harm",AND(G52&gt;=0,G52&lt;=G$4),"Trivial Benefit",AND(G52&lt;=G$5,G52&gt;=G$4),"Small Benefit",AND(G52&lt;=G$6,G52&gt;=G$5),"Moderate Benefit",G52&gt;=G$6,"Large Benefit")))</f>
        <v/>
      </c>
      <c r="H54" s="45" t="str">
        <f t="array" ref="H54">IF(H52="","",(_xlfn.IFS(AND(H52&lt;=0,H52&gt;=-H$4),"Trivial Harm",AND(H52&gt;=-H$5,H52&lt;=-H$4),"Small Harm",AND(H52&gt;=-H$6,H52&lt;=-H$5),"Moderate Harm",H52&lt;=-H$6,"Large Harm",AND(H52&gt;=0,H52&lt;=H$4),"Trivial Benefit",AND(H52&lt;=H$5,H52&gt;=H$4),"Small Benefit",AND(H52&lt;=H$6,H52&gt;=H$5),"Moderate Benefit",H52&gt;=H$6,"Large Benefit")))</f>
        <v/>
      </c>
      <c r="I54" s="45" t="str">
        <f t="array" ref="I54">IF(I52="","",(_xlfn.IFS(AND(I52&lt;=0,I52&gt;=-I$4),"Trivial Harm",AND(I52&gt;=-I$5,I52&lt;=-I$4),"Small Harm",AND(I52&gt;=-I$6,I52&lt;=-I$5),"Moderate Harm",I52&lt;=-I$6,"Large Harm",AND(I52&gt;=0,I52&lt;=I$4),"Trivial Benefit",AND(I52&lt;=I$5,I52&gt;=I$4),"Small Benefit",AND(I52&lt;=I$6,I52&gt;=I$5),"Moderate Benefit",I52&gt;=I$6,"Large Benefit")))</f>
        <v/>
      </c>
      <c r="J54" s="45" t="str">
        <f t="array" ref="J54">IF(J52="","",(_xlfn.IFS(AND(J52&lt;=0,J52&gt;=-J$4),"Trivial Harm",AND(J52&gt;=-J$5,J52&lt;=-J$4),"Small Harm",AND(J52&gt;=-J$6,J52&lt;=-J$5),"Moderate Harm",J52&lt;=-J$6,"Large Harm",AND(J52&gt;=0,J52&lt;=J$4),"Trivial Benefit",AND(J52&lt;=J$5,J52&gt;=J$4),"Small Benefit",AND(J52&lt;=J$6,J52&gt;=J$5),"Moderate Benefit",J52&gt;=J$6,"Large Benefit")))</f>
        <v/>
      </c>
      <c r="K54" s="45" t="str">
        <f t="array" ref="K54">IF(K52="","",(_xlfn.IFS(AND(K52&lt;=0,K52&gt;=-K$4),"Trivial Harm",AND(K52&gt;=-K$5,K52&lt;=-K$4),"Small Harm",AND(K52&gt;=-K$6,K52&lt;=-K$5),"Moderate Harm",K52&lt;=-K$6,"Large Harm",AND(K52&gt;=0,K52&lt;=K$4),"Trivial Benefit",AND(K52&lt;=K$5,K52&gt;=K$4),"Small Benefit",AND(K52&lt;=K$6,K52&gt;=K$5),"Moderate Benefit",K52&gt;=K$6,"Large Benefit")))</f>
        <v/>
      </c>
      <c r="L54" s="45" t="str">
        <f t="array" ref="L54">IF(L52="","",(_xlfn.IFS(AND(L52&lt;=0,L52&gt;=-L$4),"Trivial Harm",AND(L52&gt;=-L$5,L52&lt;=-L$4),"Small Harm",AND(L52&gt;=-L$6,L52&lt;=-L$5),"Moderate Harm",L52&lt;=-L$6,"Large Harm",AND(L52&gt;=0,L52&lt;=L$4),"Trivial Benefit",AND(L52&lt;=L$5,L52&gt;=L$4),"Small Benefit",AND(L52&lt;=L$6,L52&gt;=L$5),"Moderate Benefit",L52&gt;=L$6,"Large Benefit")))</f>
        <v/>
      </c>
      <c r="M54" s="45" t="str">
        <f t="array" ref="M54">IF(M52="","",(_xlfn.IFS(AND(M52&lt;=0,M52&gt;=-M$4),"Trivial Harm",AND(M52&gt;=-M$5,M52&lt;=-M$4),"Small Harm",AND(M52&gt;=-M$6,M52&lt;=-M$5),"Moderate Harm",M52&lt;=-M$6,"Large Harm",AND(M52&gt;=0,M52&lt;=M$4),"Trivial Benefit",AND(M52&lt;=M$5,M52&gt;=M$4),"Small Benefit",AND(M52&lt;=M$6,M52&gt;=M$5),"Moderate Benefit",M52&gt;=M$6,"Large Benefit")))</f>
        <v/>
      </c>
      <c r="N54" s="45" t="str">
        <f t="array" ref="N54">IF(N52="","",(_xlfn.IFS(AND(N52&lt;=0,N52&gt;=-N$4),"Trivial Harm",AND(N52&gt;=-N$5,N52&lt;=-N$4),"Small Harm",AND(N52&gt;=-N$6,N52&lt;=-N$5),"Moderate Harm",N52&lt;=-N$6,"Large Harm",AND(N52&gt;=0,N52&lt;=N$4),"Trivial Benefit",AND(N52&lt;=N$5,N52&gt;=N$4),"Small Benefit",AND(N52&lt;=N$6,N52&gt;=N$5),"Moderate Benefit",N52&gt;=N$6,"Large Benefit")))</f>
        <v/>
      </c>
      <c r="O54" s="45" t="str">
        <f t="array" ref="O54">IF(O52="","",(_xlfn.IFS(AND(O52&lt;=0,O52&gt;=-O$4),"Trivial Harm",AND(O52&gt;=-O$5,O52&lt;=-O$4),"Small Harm",AND(O52&gt;=-O$6,O52&lt;=-O$5),"Moderate Harm",O52&lt;=-O$6,"Large Harm",AND(O52&gt;=0,O52&lt;=O$4),"Trivial Benefit",AND(O52&lt;=O$5,O52&gt;=O$4),"Small Benefit",AND(O52&lt;=O$6,O52&gt;=O$5),"Moderate Benefit",O52&gt;=O$6,"Large Benefit")))</f>
        <v/>
      </c>
      <c r="P54" s="45" t="str">
        <f t="array" ref="P54">IF(P52="","",(_xlfn.IFS(AND(P52&lt;=0,P52&gt;=-P$4),"Trivial Harm",AND(P52&gt;=-P$5,P52&lt;=-P$4),"Small Harm",AND(P52&gt;=-P$6,P52&lt;=-P$5),"Moderate Harm",P52&lt;=-P$6,"Large Harm",AND(P52&gt;=0,P52&lt;=P$4),"Trivial Benefit",AND(P52&lt;=P$5,P52&gt;=P$4),"Small Benefit",AND(P52&lt;=P$6,P52&gt;=P$5),"Moderate Benefit",P52&gt;=P$6,"Large Benefit")))</f>
        <v/>
      </c>
      <c r="Q54" s="45" t="str">
        <f t="array" ref="Q54">IF(Q52="","",(_xlfn.IFS(AND(Q52&lt;=0,Q52&gt;=-Q$4),"Trivial Harm",AND(Q52&gt;=-Q$5,Q52&lt;=-Q$4),"Small Harm",AND(Q52&gt;=-Q$6,Q52&lt;=-Q$5),"Moderate Harm",Q52&lt;=-Q$6,"Large Harm",AND(Q52&gt;=0,Q52&lt;=Q$4),"Trivial Benefit",AND(Q52&lt;=Q$5,Q52&gt;=Q$4),"Small Benefit",AND(Q52&lt;=Q$6,Q52&gt;=Q$5),"Moderate Benefit",Q52&gt;=Q$6,"Large Benefit")))</f>
        <v/>
      </c>
      <c r="R54" s="45" t="str">
        <f t="array" ref="R54">IF(R52="","",(_xlfn.IFS(AND(R52&lt;=0,R52&gt;=-R$4),"Trivial Harm",AND(R52&gt;=-R$5,R52&lt;=-R$4),"Small Harm",AND(R52&gt;=-R$6,R52&lt;=-R$5),"Moderate Harm",R52&lt;=-R$6,"Large Harm",AND(R52&gt;=0,R52&lt;=R$4),"Trivial Benefit",AND(R52&lt;=R$5,R52&gt;=R$4),"Small Benefit",AND(R52&lt;=R$6,R52&gt;=R$5),"Moderate Benefit",R52&gt;=R$6,"Large Benefit")))</f>
        <v>Trivial Harm</v>
      </c>
      <c r="S54" s="45" t="str">
        <f t="array" ref="S54">IF(S52="","",(_xlfn.IFS(AND(S52&lt;=0,S52&gt;=-S$4),"Trivial Harm",AND(S52&gt;=-S$5,S52&lt;=-S$4),"Small Harm",AND(S52&gt;=-S$6,S52&lt;=-S$5),"Moderate Harm",S52&lt;=-S$6,"Large Harm",AND(S52&gt;=0,S52&lt;=S$4),"Trivial Benefit",AND(S52&lt;=S$5,S52&gt;=S$4),"Small Benefit",AND(S52&lt;=S$6,S52&gt;=S$5),"Moderate Benefit",S52&gt;=S$6,"Large Benefit")))</f>
        <v>Trivial Harm</v>
      </c>
      <c r="T54" s="45" t="str">
        <f t="array" ref="T54">IF(T52="","",(_xlfn.IFS(AND(T52&lt;=0,T52&gt;=-T$4),"Trivial Harm",AND(T52&gt;=-T$5,T52&lt;=-T$4),"Small Harm",AND(T52&gt;=-T$6,T52&lt;=-T$5),"Moderate Harm",T52&lt;=-T$6,"Large Harm",AND(T52&gt;=0,T52&lt;=T$4),"Trivial Benefit",AND(T52&lt;=T$5,T52&gt;=T$4),"Small Benefit",AND(T52&lt;=T$6,T52&gt;=T$5),"Moderate Benefit",T52&gt;=T$6,"Large Benefit")))</f>
        <v>Trivial Harm</v>
      </c>
      <c r="U54" s="45" t="str">
        <f t="array" ref="U54">IF(U52="","",(_xlfn.IFS(AND(U52&lt;=0,U52&gt;=-U$4),"Trivial Harm",AND(U52&gt;=-U$5,U52&lt;=-U$4),"Small Harm",AND(U52&gt;=-U$6,U52&lt;=-U$5),"Moderate Harm",U52&lt;=-U$6,"Large Harm",AND(U52&gt;=0,U52&lt;=U$4),"Trivial Benefit",AND(U52&lt;=U$5,U52&gt;=U$4),"Small Benefit",AND(U52&lt;=U$6,U52&gt;=U$5),"Moderate Benefit",U52&gt;=U$6,"Large Benefit")))</f>
        <v>Trivial Harm</v>
      </c>
      <c r="V54" s="45" t="str">
        <f t="array" ref="V54">_xlfn.IFS(AND(V52&lt;=0,V52&gt;=-V$4),"Trivial Harm",AND(V52&gt;=-V$5, V52&lt;=-V$4),"Small Harm",AND(V52&gt;=-V$6, V52&lt;=-V$5),"Moderate Harm",V52&lt;=-V$6,"Large Harm",AND(V52&gt;=0,V52&lt;=V$4),"Trivial Benefit",AND(V52&lt;=V$5, V52&gt;=V$4),"Small Benefit",AND(V52&lt;=V$6, V52&gt;=V$5),"Moderate Benefit",V52&gt;=V$6,"Large Benefit")</f>
        <v>Trivial Harm</v>
      </c>
    </row>
    <row r="55" spans="1:25" x14ac:dyDescent="0.3">
      <c r="A55" s="20" t="s">
        <v>82</v>
      </c>
      <c r="B55" s="45">
        <f t="shared" ref="B55:S55" si="12">IF(B52="", "",  (B52*B$3)/1000)</f>
        <v>-3.0000000000000001E-3</v>
      </c>
      <c r="C55" s="45" t="str">
        <f t="shared" si="12"/>
        <v/>
      </c>
      <c r="D55" s="45" t="str">
        <f t="shared" si="12"/>
        <v/>
      </c>
      <c r="E55" s="45" t="str">
        <f t="shared" si="12"/>
        <v/>
      </c>
      <c r="F55" s="45" t="str">
        <f t="shared" si="12"/>
        <v/>
      </c>
      <c r="G55" s="45" t="str">
        <f t="shared" si="12"/>
        <v/>
      </c>
      <c r="H55" s="45" t="str">
        <f t="shared" si="12"/>
        <v/>
      </c>
      <c r="I55" s="45" t="str">
        <f t="shared" si="12"/>
        <v/>
      </c>
      <c r="J55" s="45" t="str">
        <f t="shared" si="12"/>
        <v/>
      </c>
      <c r="K55" s="45" t="str">
        <f t="shared" si="12"/>
        <v/>
      </c>
      <c r="L55" s="45" t="str">
        <f t="shared" si="12"/>
        <v/>
      </c>
      <c r="M55" s="45" t="str">
        <f t="shared" si="12"/>
        <v/>
      </c>
      <c r="N55" s="45" t="str">
        <f t="shared" si="12"/>
        <v/>
      </c>
      <c r="O55" s="45" t="str">
        <f t="shared" si="12"/>
        <v/>
      </c>
      <c r="P55" s="45" t="str">
        <f t="shared" si="12"/>
        <v/>
      </c>
      <c r="Q55" s="45" t="str">
        <f t="shared" si="12"/>
        <v/>
      </c>
      <c r="R55" s="45">
        <f t="shared" si="12"/>
        <v>-5.1999999999999998E-3</v>
      </c>
      <c r="S55" s="45">
        <f t="shared" si="12"/>
        <v>-5.5500000000000011E-3</v>
      </c>
      <c r="T55" s="46">
        <f>SUMIF($B55:$S55,"&gt;0")</f>
        <v>0</v>
      </c>
      <c r="U55" s="46">
        <f>SUMIF($B55:$S55, "&lt;0")-R55</f>
        <v>-8.5500000000000003E-3</v>
      </c>
      <c r="V55" s="46">
        <f>SUM(T55, U55)</f>
        <v>-8.5500000000000003E-3</v>
      </c>
    </row>
    <row r="57" spans="1:25" x14ac:dyDescent="0.3">
      <c r="X57" s="50"/>
    </row>
    <row r="61" spans="1:25" x14ac:dyDescent="0.3">
      <c r="X61" s="50"/>
    </row>
  </sheetData>
  <conditionalFormatting sqref="B10:C13 K10:L13 I10:I13 E10:F13 E16:F17 Q16:S17 I16:I17 K16:L17 B16:C17 B20:C21 K20:L21 I20:I21 E20:F21 Q20:S21 E24:F25 I24:I25 K24:L25 B24:C25 Q24:S25 B28:C29 K28:L29 I28:I29 E28:F29 Q28:S29 E32:F33 I32:I33 K32:L33 B32:C33 Q32:S33 B36:C37 K36:L37 I36:I37 E36:F37 Q36:S37 E40:F41 I40:I41 K40:L41 B40:C41 Q40:S41 B44:C45 K44:L45 I44:I45 E44:F45 Q44:S45 E48:F49 I48:I49 K48:L49 B48:C49 Q48:S49 B52:C53 K52:L53 I52:I53 E52:F53 Q52:S53 Q12:S13 B10:S11 V10:V11 V14:V15 V18:V19 V22:V23 V26:V27 V30:V31 V34:V35 V38:V39 V42:V43 V46:V47 V50:V51 V54:V55">
    <cfRule type="containsText" dxfId="3247" priority="2" operator="containsText" text="Trivial Benefit">
      <formula>NOT(ISERROR(SEARCH("Trivial Benefit",B10)))</formula>
    </cfRule>
    <cfRule type="containsText" dxfId="3246" priority="3" operator="containsText" text="Small Benefit">
      <formula>NOT(ISERROR(SEARCH("Small Benefit",B10)))</formula>
    </cfRule>
    <cfRule type="containsText" dxfId="3245" priority="4" operator="containsText" text="Moderate Benefit">
      <formula>NOT(ISERROR(SEARCH("Moderate Benefit",B10)))</formula>
    </cfRule>
    <cfRule type="containsText" dxfId="3244" priority="5" operator="containsText" text="Large Benefit">
      <formula>NOT(ISERROR(SEARCH("Large Benefit",B10)))</formula>
    </cfRule>
    <cfRule type="containsText" dxfId="3243" priority="6" operator="containsText" text="Trivial Harm">
      <formula>NOT(ISERROR(SEARCH("Trivial Harm",B10)))</formula>
    </cfRule>
    <cfRule type="containsText" dxfId="3242" priority="7" operator="containsText" text="Small Harm">
      <formula>NOT(ISERROR(SEARCH("Small Harm",B10)))</formula>
    </cfRule>
    <cfRule type="containsText" dxfId="3241" priority="8" operator="containsText" text="Moderate Harm">
      <formula>NOT(ISERROR(SEARCH("Moderate Harm",B10)))</formula>
    </cfRule>
    <cfRule type="containsText" dxfId="3240" priority="9" operator="containsText" text="Large Harm">
      <formula>NOT(ISERROR(SEARCH("Large Harm",B10)))</formula>
    </cfRule>
  </conditionalFormatting>
  <conditionalFormatting sqref="J10:J13 J16:J17 J20:J21 J24:J25 J28:J29 J32:J33 J36:J37 J40:J41 J44:J45 J48:J49 J52:J53">
    <cfRule type="containsText" dxfId="3239" priority="10" operator="containsText" text="Trivial Benefit">
      <formula>NOT(ISERROR(SEARCH("Trivial Benefit",J10)))</formula>
    </cfRule>
    <cfRule type="containsText" dxfId="3238" priority="11" operator="containsText" text="Small Benefit">
      <formula>NOT(ISERROR(SEARCH("Small Benefit",J10)))</formula>
    </cfRule>
    <cfRule type="containsText" dxfId="3237" priority="12" operator="containsText" text="Moderate Benefit">
      <formula>NOT(ISERROR(SEARCH("Moderate Benefit",J10)))</formula>
    </cfRule>
    <cfRule type="containsText" dxfId="3236" priority="13" operator="containsText" text="Large Benefit">
      <formula>NOT(ISERROR(SEARCH("Large Benefit",J10)))</formula>
    </cfRule>
    <cfRule type="containsText" dxfId="3235" priority="14" operator="containsText" text="Trivial Harm">
      <formula>NOT(ISERROR(SEARCH("Trivial Harm",J10)))</formula>
    </cfRule>
    <cfRule type="containsText" dxfId="3234" priority="15" operator="containsText" text="Small Harm">
      <formula>NOT(ISERROR(SEARCH("Small Harm",J10)))</formula>
    </cfRule>
    <cfRule type="containsText" dxfId="3233" priority="16" operator="containsText" text="Moderate Harm">
      <formula>NOT(ISERROR(SEARCH("Moderate Harm",J10)))</formula>
    </cfRule>
    <cfRule type="containsText" dxfId="3232" priority="17" operator="containsText" text="Large Harm">
      <formula>NOT(ISERROR(SEARCH("Large Harm",J10)))</formula>
    </cfRule>
  </conditionalFormatting>
  <conditionalFormatting sqref="H10:H13 H16:H17 H20:H21 H24:H25 H28:H29 H32:H33 H36:H37 H40:H41 H44:H45 H48:H49 H52:H53">
    <cfRule type="containsText" dxfId="3231" priority="18" operator="containsText" text="Trivial Benefit">
      <formula>NOT(ISERROR(SEARCH("Trivial Benefit",H10)))</formula>
    </cfRule>
    <cfRule type="containsText" dxfId="3230" priority="19" operator="containsText" text="Small Benefit">
      <formula>NOT(ISERROR(SEARCH("Small Benefit",H10)))</formula>
    </cfRule>
    <cfRule type="containsText" dxfId="3229" priority="20" operator="containsText" text="Moderate Benefit">
      <formula>NOT(ISERROR(SEARCH("Moderate Benefit",H10)))</formula>
    </cfRule>
    <cfRule type="containsText" dxfId="3228" priority="21" operator="containsText" text="Large Benefit">
      <formula>NOT(ISERROR(SEARCH("Large Benefit",H10)))</formula>
    </cfRule>
    <cfRule type="containsText" dxfId="3227" priority="22" operator="containsText" text="Trivial Harm">
      <formula>NOT(ISERROR(SEARCH("Trivial Harm",H10)))</formula>
    </cfRule>
    <cfRule type="containsText" dxfId="3226" priority="23" operator="containsText" text="Small Harm">
      <formula>NOT(ISERROR(SEARCH("Small Harm",H10)))</formula>
    </cfRule>
    <cfRule type="containsText" dxfId="3225" priority="24" operator="containsText" text="Moderate Harm">
      <formula>NOT(ISERROR(SEARCH("Moderate Harm",H10)))</formula>
    </cfRule>
    <cfRule type="containsText" dxfId="3224" priority="25" operator="containsText" text="Large Harm">
      <formula>NOT(ISERROR(SEARCH("Large Harm",H10)))</formula>
    </cfRule>
  </conditionalFormatting>
  <conditionalFormatting sqref="G10:G13 G16:G17 G20:G21 G24:G25 G28:G29 G32:G33 G36:G37 G40:G41 G44:G45 G48:G49 G52:G53">
    <cfRule type="containsText" dxfId="3223" priority="26" operator="containsText" text="Trivial Benefit">
      <formula>NOT(ISERROR(SEARCH("Trivial Benefit",G10)))</formula>
    </cfRule>
    <cfRule type="containsText" dxfId="3222" priority="27" operator="containsText" text="Small Benefit">
      <formula>NOT(ISERROR(SEARCH("Small Benefit",G10)))</formula>
    </cfRule>
    <cfRule type="containsText" dxfId="3221" priority="28" operator="containsText" text="Moderate Benefit">
      <formula>NOT(ISERROR(SEARCH("Moderate Benefit",G10)))</formula>
    </cfRule>
    <cfRule type="containsText" dxfId="3220" priority="29" operator="containsText" text="Large Benefit">
      <formula>NOT(ISERROR(SEARCH("Large Benefit",G10)))</formula>
    </cfRule>
    <cfRule type="containsText" dxfId="3219" priority="30" operator="containsText" text="Trivial Harm">
      <formula>NOT(ISERROR(SEARCH("Trivial Harm",G10)))</formula>
    </cfRule>
    <cfRule type="containsText" dxfId="3218" priority="31" operator="containsText" text="Small Harm">
      <formula>NOT(ISERROR(SEARCH("Small Harm",G10)))</formula>
    </cfRule>
    <cfRule type="containsText" dxfId="3217" priority="32" operator="containsText" text="Moderate Harm">
      <formula>NOT(ISERROR(SEARCH("Moderate Harm",G10)))</formula>
    </cfRule>
    <cfRule type="containsText" dxfId="3216" priority="33" operator="containsText" text="Large Harm">
      <formula>NOT(ISERROR(SEARCH("Large Harm",G10)))</formula>
    </cfRule>
  </conditionalFormatting>
  <conditionalFormatting sqref="N10:N13 N16:N17 N20:N21 N24:N25 N28:N29 N32:N33 N36:N37 N40:N41 N44:N45 N48:N49 N52:N53">
    <cfRule type="containsText" dxfId="3215" priority="34" operator="containsText" text="Trivial Benefit">
      <formula>NOT(ISERROR(SEARCH("Trivial Benefit",N10)))</formula>
    </cfRule>
    <cfRule type="containsText" dxfId="3214" priority="35" operator="containsText" text="Small Benefit">
      <formula>NOT(ISERROR(SEARCH("Small Benefit",N10)))</formula>
    </cfRule>
    <cfRule type="containsText" dxfId="3213" priority="36" operator="containsText" text="Moderate Benefit">
      <formula>NOT(ISERROR(SEARCH("Moderate Benefit",N10)))</formula>
    </cfRule>
    <cfRule type="containsText" dxfId="3212" priority="37" operator="containsText" text="Large Benefit">
      <formula>NOT(ISERROR(SEARCH("Large Benefit",N10)))</formula>
    </cfRule>
    <cfRule type="containsText" dxfId="3211" priority="38" operator="containsText" text="Trivial Harm">
      <formula>NOT(ISERROR(SEARCH("Trivial Harm",N10)))</formula>
    </cfRule>
    <cfRule type="containsText" dxfId="3210" priority="39" operator="containsText" text="Small Harm">
      <formula>NOT(ISERROR(SEARCH("Small Harm",N10)))</formula>
    </cfRule>
    <cfRule type="containsText" dxfId="3209" priority="40" operator="containsText" text="Moderate Harm">
      <formula>NOT(ISERROR(SEARCH("Moderate Harm",N10)))</formula>
    </cfRule>
    <cfRule type="containsText" dxfId="3208" priority="41" operator="containsText" text="Large Harm">
      <formula>NOT(ISERROR(SEARCH("Large Harm",N10)))</formula>
    </cfRule>
  </conditionalFormatting>
  <conditionalFormatting sqref="M10:M13 M16:M17 M20:M21 M24:M25 M28:M29 M32:M33 M36:M37 M40:M41 M44:M45 M48:M49 M52:M53">
    <cfRule type="containsText" dxfId="3207" priority="42" operator="containsText" text="Trivial Benefit">
      <formula>NOT(ISERROR(SEARCH("Trivial Benefit",M10)))</formula>
    </cfRule>
    <cfRule type="containsText" dxfId="3206" priority="43" operator="containsText" text="Small Benefit">
      <formula>NOT(ISERROR(SEARCH("Small Benefit",M10)))</formula>
    </cfRule>
    <cfRule type="containsText" dxfId="3205" priority="44" operator="containsText" text="Moderate Benefit">
      <formula>NOT(ISERROR(SEARCH("Moderate Benefit",M10)))</formula>
    </cfRule>
    <cfRule type="containsText" dxfId="3204" priority="45" operator="containsText" text="Large Benefit">
      <formula>NOT(ISERROR(SEARCH("Large Benefit",M10)))</formula>
    </cfRule>
    <cfRule type="containsText" dxfId="3203" priority="46" operator="containsText" text="Trivial Harm">
      <formula>NOT(ISERROR(SEARCH("Trivial Harm",M10)))</formula>
    </cfRule>
    <cfRule type="containsText" dxfId="3202" priority="47" operator="containsText" text="Small Harm">
      <formula>NOT(ISERROR(SEARCH("Small Harm",M10)))</formula>
    </cfRule>
    <cfRule type="containsText" dxfId="3201" priority="48" operator="containsText" text="Moderate Harm">
      <formula>NOT(ISERROR(SEARCH("Moderate Harm",M10)))</formula>
    </cfRule>
    <cfRule type="containsText" dxfId="3200" priority="49" operator="containsText" text="Large Harm">
      <formula>NOT(ISERROR(SEARCH("Large Harm",M10)))</formula>
    </cfRule>
  </conditionalFormatting>
  <conditionalFormatting sqref="O10:O13 O16:O17 O20:O21 O24:O25 O28:O29 O32:O33 O36:O37 O40:O41 O44:O45 O48:O49 O52:O53">
    <cfRule type="containsText" dxfId="3199" priority="50" operator="containsText" text="Trivial Benefit">
      <formula>NOT(ISERROR(SEARCH("Trivial Benefit",O10)))</formula>
    </cfRule>
    <cfRule type="containsText" dxfId="3198" priority="51" operator="containsText" text="Small Benefit">
      <formula>NOT(ISERROR(SEARCH("Small Benefit",O10)))</formula>
    </cfRule>
    <cfRule type="containsText" dxfId="3197" priority="52" operator="containsText" text="Moderate Benefit">
      <formula>NOT(ISERROR(SEARCH("Moderate Benefit",O10)))</formula>
    </cfRule>
    <cfRule type="containsText" dxfId="3196" priority="53" operator="containsText" text="Large Benefit">
      <formula>NOT(ISERROR(SEARCH("Large Benefit",O10)))</formula>
    </cfRule>
    <cfRule type="containsText" dxfId="3195" priority="54" operator="containsText" text="Trivial Harm">
      <formula>NOT(ISERROR(SEARCH("Trivial Harm",O10)))</formula>
    </cfRule>
    <cfRule type="containsText" dxfId="3194" priority="55" operator="containsText" text="Small Harm">
      <formula>NOT(ISERROR(SEARCH("Small Harm",O10)))</formula>
    </cfRule>
    <cfRule type="containsText" dxfId="3193" priority="56" operator="containsText" text="Moderate Harm">
      <formula>NOT(ISERROR(SEARCH("Moderate Harm",O10)))</formula>
    </cfRule>
    <cfRule type="containsText" dxfId="3192" priority="57" operator="containsText" text="Large Harm">
      <formula>NOT(ISERROR(SEARCH("Large Harm",O10)))</formula>
    </cfRule>
  </conditionalFormatting>
  <conditionalFormatting sqref="P10:P13 P16:P17 P20:P21 P24:P25 P28:P29 P32:P33 P36:P37 P40:P41 P44:P45 P48:P49 P52:P53">
    <cfRule type="containsText" dxfId="3191" priority="58" operator="containsText" text="Trivial Benefit">
      <formula>NOT(ISERROR(SEARCH("Trivial Benefit",P10)))</formula>
    </cfRule>
    <cfRule type="containsText" dxfId="3190" priority="59" operator="containsText" text="Small Benefit">
      <formula>NOT(ISERROR(SEARCH("Small Benefit",P10)))</formula>
    </cfRule>
    <cfRule type="containsText" dxfId="3189" priority="60" operator="containsText" text="Moderate Benefit">
      <formula>NOT(ISERROR(SEARCH("Moderate Benefit",P10)))</formula>
    </cfRule>
    <cfRule type="containsText" dxfId="3188" priority="61" operator="containsText" text="Large Benefit">
      <formula>NOT(ISERROR(SEARCH("Large Benefit",P10)))</formula>
    </cfRule>
    <cfRule type="containsText" dxfId="3187" priority="62" operator="containsText" text="Trivial Harm">
      <formula>NOT(ISERROR(SEARCH("Trivial Harm",P10)))</formula>
    </cfRule>
    <cfRule type="containsText" dxfId="3186" priority="63" operator="containsText" text="Small Harm">
      <formula>NOT(ISERROR(SEARCH("Small Harm",P10)))</formula>
    </cfRule>
    <cfRule type="containsText" dxfId="3185" priority="64" operator="containsText" text="Moderate Harm">
      <formula>NOT(ISERROR(SEARCH("Moderate Harm",P10)))</formula>
    </cfRule>
    <cfRule type="containsText" dxfId="3184" priority="65" operator="containsText" text="Large Harm">
      <formula>NOT(ISERROR(SEARCH("Large Harm",P10)))</formula>
    </cfRule>
  </conditionalFormatting>
  <conditionalFormatting sqref="D10:D13 D16:D17 D20:D21 D24:D25 D28:D29 D32:D33 D36:D37 D40:D41 D44:D45 D48:D49 D52:D53">
    <cfRule type="containsText" dxfId="3183" priority="66" operator="containsText" text="Trivial Benefit">
      <formula>NOT(ISERROR(SEARCH("Trivial Benefit",D10)))</formula>
    </cfRule>
    <cfRule type="containsText" dxfId="3182" priority="67" operator="containsText" text="Small Benefit">
      <formula>NOT(ISERROR(SEARCH("Small Benefit",D10)))</formula>
    </cfRule>
    <cfRule type="containsText" dxfId="3181" priority="68" operator="containsText" text="Moderate Benefit">
      <formula>NOT(ISERROR(SEARCH("Moderate Benefit",D10)))</formula>
    </cfRule>
    <cfRule type="containsText" dxfId="3180" priority="69" operator="containsText" text="Large Benefit">
      <formula>NOT(ISERROR(SEARCH("Large Benefit",D10)))</formula>
    </cfRule>
    <cfRule type="containsText" dxfId="3179" priority="70" operator="containsText" text="Trivial Harm">
      <formula>NOT(ISERROR(SEARCH("Trivial Harm",D10)))</formula>
    </cfRule>
    <cfRule type="containsText" dxfId="3178" priority="71" operator="containsText" text="Small Harm">
      <formula>NOT(ISERROR(SEARCH("Small Harm",D10)))</formula>
    </cfRule>
    <cfRule type="containsText" dxfId="3177" priority="72" operator="containsText" text="Moderate Harm">
      <formula>NOT(ISERROR(SEARCH("Moderate Harm",D10)))</formula>
    </cfRule>
    <cfRule type="containsText" dxfId="3176" priority="73" operator="containsText" text="Large Harm">
      <formula>NOT(ISERROR(SEARCH("Large Harm",D10)))</formula>
    </cfRule>
  </conditionalFormatting>
  <conditionalFormatting sqref="B15:S15">
    <cfRule type="containsText" dxfId="3175" priority="74" operator="containsText" text="Trivial Benefit">
      <formula>NOT(ISERROR(SEARCH("Trivial Benefit",B15)))</formula>
    </cfRule>
    <cfRule type="containsText" dxfId="3174" priority="75" operator="containsText" text="Small Benefit">
      <formula>NOT(ISERROR(SEARCH("Small Benefit",B15)))</formula>
    </cfRule>
    <cfRule type="containsText" dxfId="3173" priority="76" operator="containsText" text="Moderate Benefit">
      <formula>NOT(ISERROR(SEARCH("Moderate Benefit",B15)))</formula>
    </cfRule>
    <cfRule type="containsText" dxfId="3172" priority="77" operator="containsText" text="Large Benefit">
      <formula>NOT(ISERROR(SEARCH("Large Benefit",B15)))</formula>
    </cfRule>
    <cfRule type="containsText" dxfId="3171" priority="78" operator="containsText" text="Trivial Harm">
      <formula>NOT(ISERROR(SEARCH("Trivial Harm",B15)))</formula>
    </cfRule>
    <cfRule type="containsText" dxfId="3170" priority="79" operator="containsText" text="Small Harm">
      <formula>NOT(ISERROR(SEARCH("Small Harm",B15)))</formula>
    </cfRule>
    <cfRule type="containsText" dxfId="3169" priority="80" operator="containsText" text="Moderate Harm">
      <formula>NOT(ISERROR(SEARCH("Moderate Harm",B15)))</formula>
    </cfRule>
    <cfRule type="containsText" dxfId="3168" priority="81" operator="containsText" text="Large Harm">
      <formula>NOT(ISERROR(SEARCH("Large Harm",B15)))</formula>
    </cfRule>
  </conditionalFormatting>
  <conditionalFormatting sqref="B19:S19">
    <cfRule type="containsText" dxfId="3167" priority="82" operator="containsText" text="Trivial Benefit">
      <formula>NOT(ISERROR(SEARCH("Trivial Benefit",B19)))</formula>
    </cfRule>
    <cfRule type="containsText" dxfId="3166" priority="83" operator="containsText" text="Small Benefit">
      <formula>NOT(ISERROR(SEARCH("Small Benefit",B19)))</formula>
    </cfRule>
    <cfRule type="containsText" dxfId="3165" priority="84" operator="containsText" text="Moderate Benefit">
      <formula>NOT(ISERROR(SEARCH("Moderate Benefit",B19)))</formula>
    </cfRule>
    <cfRule type="containsText" dxfId="3164" priority="85" operator="containsText" text="Large Benefit">
      <formula>NOT(ISERROR(SEARCH("Large Benefit",B19)))</formula>
    </cfRule>
    <cfRule type="containsText" dxfId="3163" priority="86" operator="containsText" text="Trivial Harm">
      <formula>NOT(ISERROR(SEARCH("Trivial Harm",B19)))</formula>
    </cfRule>
    <cfRule type="containsText" dxfId="3162" priority="87" operator="containsText" text="Small Harm">
      <formula>NOT(ISERROR(SEARCH("Small Harm",B19)))</formula>
    </cfRule>
    <cfRule type="containsText" dxfId="3161" priority="88" operator="containsText" text="Moderate Harm">
      <formula>NOT(ISERROR(SEARCH("Moderate Harm",B19)))</formula>
    </cfRule>
    <cfRule type="containsText" dxfId="3160" priority="89" operator="containsText" text="Large Harm">
      <formula>NOT(ISERROR(SEARCH("Large Harm",B19)))</formula>
    </cfRule>
  </conditionalFormatting>
  <conditionalFormatting sqref="B23:S23">
    <cfRule type="containsText" dxfId="3159" priority="90" operator="containsText" text="Trivial Benefit">
      <formula>NOT(ISERROR(SEARCH("Trivial Benefit",B23)))</formula>
    </cfRule>
    <cfRule type="containsText" dxfId="3158" priority="91" operator="containsText" text="Small Benefit">
      <formula>NOT(ISERROR(SEARCH("Small Benefit",B23)))</formula>
    </cfRule>
    <cfRule type="containsText" dxfId="3157" priority="92" operator="containsText" text="Moderate Benefit">
      <formula>NOT(ISERROR(SEARCH("Moderate Benefit",B23)))</formula>
    </cfRule>
    <cfRule type="containsText" dxfId="3156" priority="93" operator="containsText" text="Large Benefit">
      <formula>NOT(ISERROR(SEARCH("Large Benefit",B23)))</formula>
    </cfRule>
    <cfRule type="containsText" dxfId="3155" priority="94" operator="containsText" text="Trivial Harm">
      <formula>NOT(ISERROR(SEARCH("Trivial Harm",B23)))</formula>
    </cfRule>
    <cfRule type="containsText" dxfId="3154" priority="95" operator="containsText" text="Small Harm">
      <formula>NOT(ISERROR(SEARCH("Small Harm",B23)))</formula>
    </cfRule>
    <cfRule type="containsText" dxfId="3153" priority="96" operator="containsText" text="Moderate Harm">
      <formula>NOT(ISERROR(SEARCH("Moderate Harm",B23)))</formula>
    </cfRule>
    <cfRule type="containsText" dxfId="3152" priority="97" operator="containsText" text="Large Harm">
      <formula>NOT(ISERROR(SEARCH("Large Harm",B23)))</formula>
    </cfRule>
  </conditionalFormatting>
  <conditionalFormatting sqref="B27:S27">
    <cfRule type="containsText" dxfId="3151" priority="98" operator="containsText" text="Trivial Benefit">
      <formula>NOT(ISERROR(SEARCH("Trivial Benefit",B27)))</formula>
    </cfRule>
    <cfRule type="containsText" dxfId="3150" priority="99" operator="containsText" text="Small Benefit">
      <formula>NOT(ISERROR(SEARCH("Small Benefit",B27)))</formula>
    </cfRule>
    <cfRule type="containsText" dxfId="3149" priority="100" operator="containsText" text="Moderate Benefit">
      <formula>NOT(ISERROR(SEARCH("Moderate Benefit",B27)))</formula>
    </cfRule>
    <cfRule type="containsText" dxfId="3148" priority="101" operator="containsText" text="Large Benefit">
      <formula>NOT(ISERROR(SEARCH("Large Benefit",B27)))</formula>
    </cfRule>
    <cfRule type="containsText" dxfId="3147" priority="102" operator="containsText" text="Trivial Harm">
      <formula>NOT(ISERROR(SEARCH("Trivial Harm",B27)))</formula>
    </cfRule>
    <cfRule type="containsText" dxfId="3146" priority="103" operator="containsText" text="Small Harm">
      <formula>NOT(ISERROR(SEARCH("Small Harm",B27)))</formula>
    </cfRule>
    <cfRule type="containsText" dxfId="3145" priority="104" operator="containsText" text="Moderate Harm">
      <formula>NOT(ISERROR(SEARCH("Moderate Harm",B27)))</formula>
    </cfRule>
    <cfRule type="containsText" dxfId="3144" priority="105" operator="containsText" text="Large Harm">
      <formula>NOT(ISERROR(SEARCH("Large Harm",B27)))</formula>
    </cfRule>
  </conditionalFormatting>
  <conditionalFormatting sqref="B31:S31">
    <cfRule type="containsText" dxfId="3143" priority="106" operator="containsText" text="Trivial Benefit">
      <formula>NOT(ISERROR(SEARCH("Trivial Benefit",B31)))</formula>
    </cfRule>
    <cfRule type="containsText" dxfId="3142" priority="107" operator="containsText" text="Small Benefit">
      <formula>NOT(ISERROR(SEARCH("Small Benefit",B31)))</formula>
    </cfRule>
    <cfRule type="containsText" dxfId="3141" priority="108" operator="containsText" text="Moderate Benefit">
      <formula>NOT(ISERROR(SEARCH("Moderate Benefit",B31)))</formula>
    </cfRule>
    <cfRule type="containsText" dxfId="3140" priority="109" operator="containsText" text="Large Benefit">
      <formula>NOT(ISERROR(SEARCH("Large Benefit",B31)))</formula>
    </cfRule>
    <cfRule type="containsText" dxfId="3139" priority="110" operator="containsText" text="Trivial Harm">
      <formula>NOT(ISERROR(SEARCH("Trivial Harm",B31)))</formula>
    </cfRule>
    <cfRule type="containsText" dxfId="3138" priority="111" operator="containsText" text="Small Harm">
      <formula>NOT(ISERROR(SEARCH("Small Harm",B31)))</formula>
    </cfRule>
    <cfRule type="containsText" dxfId="3137" priority="112" operator="containsText" text="Moderate Harm">
      <formula>NOT(ISERROR(SEARCH("Moderate Harm",B31)))</formula>
    </cfRule>
    <cfRule type="containsText" dxfId="3136" priority="113" operator="containsText" text="Large Harm">
      <formula>NOT(ISERROR(SEARCH("Large Harm",B31)))</formula>
    </cfRule>
  </conditionalFormatting>
  <conditionalFormatting sqref="B35:S35">
    <cfRule type="containsText" dxfId="3135" priority="114" operator="containsText" text="Trivial Benefit">
      <formula>NOT(ISERROR(SEARCH("Trivial Benefit",B35)))</formula>
    </cfRule>
    <cfRule type="containsText" dxfId="3134" priority="115" operator="containsText" text="Small Benefit">
      <formula>NOT(ISERROR(SEARCH("Small Benefit",B35)))</formula>
    </cfRule>
    <cfRule type="containsText" dxfId="3133" priority="116" operator="containsText" text="Moderate Benefit">
      <formula>NOT(ISERROR(SEARCH("Moderate Benefit",B35)))</formula>
    </cfRule>
    <cfRule type="containsText" dxfId="3132" priority="117" operator="containsText" text="Large Benefit">
      <formula>NOT(ISERROR(SEARCH("Large Benefit",B35)))</formula>
    </cfRule>
    <cfRule type="containsText" dxfId="3131" priority="118" operator="containsText" text="Trivial Harm">
      <formula>NOT(ISERROR(SEARCH("Trivial Harm",B35)))</formula>
    </cfRule>
    <cfRule type="containsText" dxfId="3130" priority="119" operator="containsText" text="Small Harm">
      <formula>NOT(ISERROR(SEARCH("Small Harm",B35)))</formula>
    </cfRule>
    <cfRule type="containsText" dxfId="3129" priority="120" operator="containsText" text="Moderate Harm">
      <formula>NOT(ISERROR(SEARCH("Moderate Harm",B35)))</formula>
    </cfRule>
    <cfRule type="containsText" dxfId="3128" priority="121" operator="containsText" text="Large Harm">
      <formula>NOT(ISERROR(SEARCH("Large Harm",B35)))</formula>
    </cfRule>
  </conditionalFormatting>
  <conditionalFormatting sqref="B39:S39">
    <cfRule type="containsText" dxfId="3127" priority="122" operator="containsText" text="Trivial Benefit">
      <formula>NOT(ISERROR(SEARCH("Trivial Benefit",B39)))</formula>
    </cfRule>
    <cfRule type="containsText" dxfId="3126" priority="123" operator="containsText" text="Small Benefit">
      <formula>NOT(ISERROR(SEARCH("Small Benefit",B39)))</formula>
    </cfRule>
    <cfRule type="containsText" dxfId="3125" priority="124" operator="containsText" text="Moderate Benefit">
      <formula>NOT(ISERROR(SEARCH("Moderate Benefit",B39)))</formula>
    </cfRule>
    <cfRule type="containsText" dxfId="3124" priority="125" operator="containsText" text="Large Benefit">
      <formula>NOT(ISERROR(SEARCH("Large Benefit",B39)))</formula>
    </cfRule>
    <cfRule type="containsText" dxfId="3123" priority="126" operator="containsText" text="Trivial Harm">
      <formula>NOT(ISERROR(SEARCH("Trivial Harm",B39)))</formula>
    </cfRule>
    <cfRule type="containsText" dxfId="3122" priority="127" operator="containsText" text="Small Harm">
      <formula>NOT(ISERROR(SEARCH("Small Harm",B39)))</formula>
    </cfRule>
    <cfRule type="containsText" dxfId="3121" priority="128" operator="containsText" text="Moderate Harm">
      <formula>NOT(ISERROR(SEARCH("Moderate Harm",B39)))</formula>
    </cfRule>
    <cfRule type="containsText" dxfId="3120" priority="129" operator="containsText" text="Large Harm">
      <formula>NOT(ISERROR(SEARCH("Large Harm",B39)))</formula>
    </cfRule>
  </conditionalFormatting>
  <conditionalFormatting sqref="B43:S43">
    <cfRule type="containsText" dxfId="3119" priority="130" operator="containsText" text="Trivial Benefit">
      <formula>NOT(ISERROR(SEARCH("Trivial Benefit",B43)))</formula>
    </cfRule>
    <cfRule type="containsText" dxfId="3118" priority="131" operator="containsText" text="Small Benefit">
      <formula>NOT(ISERROR(SEARCH("Small Benefit",B43)))</formula>
    </cfRule>
    <cfRule type="containsText" dxfId="3117" priority="132" operator="containsText" text="Moderate Benefit">
      <formula>NOT(ISERROR(SEARCH("Moderate Benefit",B43)))</formula>
    </cfRule>
    <cfRule type="containsText" dxfId="3116" priority="133" operator="containsText" text="Large Benefit">
      <formula>NOT(ISERROR(SEARCH("Large Benefit",B43)))</formula>
    </cfRule>
    <cfRule type="containsText" dxfId="3115" priority="134" operator="containsText" text="Trivial Harm">
      <formula>NOT(ISERROR(SEARCH("Trivial Harm",B43)))</formula>
    </cfRule>
    <cfRule type="containsText" dxfId="3114" priority="135" operator="containsText" text="Small Harm">
      <formula>NOT(ISERROR(SEARCH("Small Harm",B43)))</formula>
    </cfRule>
    <cfRule type="containsText" dxfId="3113" priority="136" operator="containsText" text="Moderate Harm">
      <formula>NOT(ISERROR(SEARCH("Moderate Harm",B43)))</formula>
    </cfRule>
    <cfRule type="containsText" dxfId="3112" priority="137" operator="containsText" text="Large Harm">
      <formula>NOT(ISERROR(SEARCH("Large Harm",B43)))</formula>
    </cfRule>
  </conditionalFormatting>
  <conditionalFormatting sqref="B47:S47">
    <cfRule type="containsText" dxfId="3111" priority="138" operator="containsText" text="Trivial Benefit">
      <formula>NOT(ISERROR(SEARCH("Trivial Benefit",B47)))</formula>
    </cfRule>
    <cfRule type="containsText" dxfId="3110" priority="139" operator="containsText" text="Small Benefit">
      <formula>NOT(ISERROR(SEARCH("Small Benefit",B47)))</formula>
    </cfRule>
    <cfRule type="containsText" dxfId="3109" priority="140" operator="containsText" text="Moderate Benefit">
      <formula>NOT(ISERROR(SEARCH("Moderate Benefit",B47)))</formula>
    </cfRule>
    <cfRule type="containsText" dxfId="3108" priority="141" operator="containsText" text="Large Benefit">
      <formula>NOT(ISERROR(SEARCH("Large Benefit",B47)))</formula>
    </cfRule>
    <cfRule type="containsText" dxfId="3107" priority="142" operator="containsText" text="Trivial Harm">
      <formula>NOT(ISERROR(SEARCH("Trivial Harm",B47)))</formula>
    </cfRule>
    <cfRule type="containsText" dxfId="3106" priority="143" operator="containsText" text="Small Harm">
      <formula>NOT(ISERROR(SEARCH("Small Harm",B47)))</formula>
    </cfRule>
    <cfRule type="containsText" dxfId="3105" priority="144" operator="containsText" text="Moderate Harm">
      <formula>NOT(ISERROR(SEARCH("Moderate Harm",B47)))</formula>
    </cfRule>
    <cfRule type="containsText" dxfId="3104" priority="145" operator="containsText" text="Large Harm">
      <formula>NOT(ISERROR(SEARCH("Large Harm",B47)))</formula>
    </cfRule>
  </conditionalFormatting>
  <conditionalFormatting sqref="B51:S51">
    <cfRule type="containsText" dxfId="3103" priority="146" operator="containsText" text="Trivial Benefit">
      <formula>NOT(ISERROR(SEARCH("Trivial Benefit",B51)))</formula>
    </cfRule>
    <cfRule type="containsText" dxfId="3102" priority="147" operator="containsText" text="Small Benefit">
      <formula>NOT(ISERROR(SEARCH("Small Benefit",B51)))</formula>
    </cfRule>
    <cfRule type="containsText" dxfId="3101" priority="148" operator="containsText" text="Moderate Benefit">
      <formula>NOT(ISERROR(SEARCH("Moderate Benefit",B51)))</formula>
    </cfRule>
    <cfRule type="containsText" dxfId="3100" priority="149" operator="containsText" text="Large Benefit">
      <formula>NOT(ISERROR(SEARCH("Large Benefit",B51)))</formula>
    </cfRule>
    <cfRule type="containsText" dxfId="3099" priority="150" operator="containsText" text="Trivial Harm">
      <formula>NOT(ISERROR(SEARCH("Trivial Harm",B51)))</formula>
    </cfRule>
    <cfRule type="containsText" dxfId="3098" priority="151" operator="containsText" text="Small Harm">
      <formula>NOT(ISERROR(SEARCH("Small Harm",B51)))</formula>
    </cfRule>
    <cfRule type="containsText" dxfId="3097" priority="152" operator="containsText" text="Moderate Harm">
      <formula>NOT(ISERROR(SEARCH("Moderate Harm",B51)))</formula>
    </cfRule>
    <cfRule type="containsText" dxfId="3096" priority="153" operator="containsText" text="Large Harm">
      <formula>NOT(ISERROR(SEARCH("Large Harm",B51)))</formula>
    </cfRule>
  </conditionalFormatting>
  <conditionalFormatting sqref="B55:S55">
    <cfRule type="containsText" dxfId="3095" priority="154" operator="containsText" text="Trivial Benefit">
      <formula>NOT(ISERROR(SEARCH("Trivial Benefit",B55)))</formula>
    </cfRule>
    <cfRule type="containsText" dxfId="3094" priority="155" operator="containsText" text="Small Benefit">
      <formula>NOT(ISERROR(SEARCH("Small Benefit",B55)))</formula>
    </cfRule>
    <cfRule type="containsText" dxfId="3093" priority="156" operator="containsText" text="Moderate Benefit">
      <formula>NOT(ISERROR(SEARCH("Moderate Benefit",B55)))</formula>
    </cfRule>
    <cfRule type="containsText" dxfId="3092" priority="157" operator="containsText" text="Large Benefit">
      <formula>NOT(ISERROR(SEARCH("Large Benefit",B55)))</formula>
    </cfRule>
    <cfRule type="containsText" dxfId="3091" priority="158" operator="containsText" text="Trivial Harm">
      <formula>NOT(ISERROR(SEARCH("Trivial Harm",B55)))</formula>
    </cfRule>
    <cfRule type="containsText" dxfId="3090" priority="159" operator="containsText" text="Small Harm">
      <formula>NOT(ISERROR(SEARCH("Small Harm",B55)))</formula>
    </cfRule>
    <cfRule type="containsText" dxfId="3089" priority="160" operator="containsText" text="Moderate Harm">
      <formula>NOT(ISERROR(SEARCH("Moderate Harm",B55)))</formula>
    </cfRule>
    <cfRule type="containsText" dxfId="3088" priority="161" operator="containsText" text="Large Harm">
      <formula>NOT(ISERROR(SEARCH("Large Harm",B55)))</formula>
    </cfRule>
  </conditionalFormatting>
  <conditionalFormatting sqref="B14:S14">
    <cfRule type="containsText" dxfId="3087" priority="162" operator="containsText" text="Trivial Benefit">
      <formula>NOT(ISERROR(SEARCH("Trivial Benefit",B14)))</formula>
    </cfRule>
    <cfRule type="containsText" dxfId="3086" priority="163" operator="containsText" text="Small Benefit">
      <formula>NOT(ISERROR(SEARCH("Small Benefit",B14)))</formula>
    </cfRule>
    <cfRule type="containsText" dxfId="3085" priority="164" operator="containsText" text="Moderate Benefit">
      <formula>NOT(ISERROR(SEARCH("Moderate Benefit",B14)))</formula>
    </cfRule>
    <cfRule type="containsText" dxfId="3084" priority="165" operator="containsText" text="Large Benefit">
      <formula>NOT(ISERROR(SEARCH("Large Benefit",B14)))</formula>
    </cfRule>
    <cfRule type="containsText" dxfId="3083" priority="166" operator="containsText" text="Trivial Harm">
      <formula>NOT(ISERROR(SEARCH("Trivial Harm",B14)))</formula>
    </cfRule>
    <cfRule type="containsText" dxfId="3082" priority="167" operator="containsText" text="Small Harm">
      <formula>NOT(ISERROR(SEARCH("Small Harm",B14)))</formula>
    </cfRule>
    <cfRule type="containsText" dxfId="3081" priority="168" operator="containsText" text="Moderate Harm">
      <formula>NOT(ISERROR(SEARCH("Moderate Harm",B14)))</formula>
    </cfRule>
    <cfRule type="containsText" dxfId="3080" priority="169" operator="containsText" text="Large Harm">
      <formula>NOT(ISERROR(SEARCH("Large Harm",B14)))</formula>
    </cfRule>
  </conditionalFormatting>
  <conditionalFormatting sqref="B18:S18">
    <cfRule type="containsText" dxfId="3079" priority="170" operator="containsText" text="Trivial Benefit">
      <formula>NOT(ISERROR(SEARCH("Trivial Benefit",B18)))</formula>
    </cfRule>
    <cfRule type="containsText" dxfId="3078" priority="171" operator="containsText" text="Small Benefit">
      <formula>NOT(ISERROR(SEARCH("Small Benefit",B18)))</formula>
    </cfRule>
    <cfRule type="containsText" dxfId="3077" priority="172" operator="containsText" text="Moderate Benefit">
      <formula>NOT(ISERROR(SEARCH("Moderate Benefit",B18)))</formula>
    </cfRule>
    <cfRule type="containsText" dxfId="3076" priority="173" operator="containsText" text="Large Benefit">
      <formula>NOT(ISERROR(SEARCH("Large Benefit",B18)))</formula>
    </cfRule>
    <cfRule type="containsText" dxfId="3075" priority="174" operator="containsText" text="Trivial Harm">
      <formula>NOT(ISERROR(SEARCH("Trivial Harm",B18)))</formula>
    </cfRule>
    <cfRule type="containsText" dxfId="3074" priority="175" operator="containsText" text="Small Harm">
      <formula>NOT(ISERROR(SEARCH("Small Harm",B18)))</formula>
    </cfRule>
    <cfRule type="containsText" dxfId="3073" priority="176" operator="containsText" text="Moderate Harm">
      <formula>NOT(ISERROR(SEARCH("Moderate Harm",B18)))</formula>
    </cfRule>
    <cfRule type="containsText" dxfId="3072" priority="177" operator="containsText" text="Large Harm">
      <formula>NOT(ISERROR(SEARCH("Large Harm",B18)))</formula>
    </cfRule>
  </conditionalFormatting>
  <conditionalFormatting sqref="B22:S22">
    <cfRule type="containsText" dxfId="3071" priority="178" operator="containsText" text="Trivial Benefit">
      <formula>NOT(ISERROR(SEARCH("Trivial Benefit",B22)))</formula>
    </cfRule>
    <cfRule type="containsText" dxfId="3070" priority="179" operator="containsText" text="Small Benefit">
      <formula>NOT(ISERROR(SEARCH("Small Benefit",B22)))</formula>
    </cfRule>
    <cfRule type="containsText" dxfId="3069" priority="180" operator="containsText" text="Moderate Benefit">
      <formula>NOT(ISERROR(SEARCH("Moderate Benefit",B22)))</formula>
    </cfRule>
    <cfRule type="containsText" dxfId="3068" priority="181" operator="containsText" text="Large Benefit">
      <formula>NOT(ISERROR(SEARCH("Large Benefit",B22)))</formula>
    </cfRule>
    <cfRule type="containsText" dxfId="3067" priority="182" operator="containsText" text="Trivial Harm">
      <formula>NOT(ISERROR(SEARCH("Trivial Harm",B22)))</formula>
    </cfRule>
    <cfRule type="containsText" dxfId="3066" priority="183" operator="containsText" text="Small Harm">
      <formula>NOT(ISERROR(SEARCH("Small Harm",B22)))</formula>
    </cfRule>
    <cfRule type="containsText" dxfId="3065" priority="184" operator="containsText" text="Moderate Harm">
      <formula>NOT(ISERROR(SEARCH("Moderate Harm",B22)))</formula>
    </cfRule>
    <cfRule type="containsText" dxfId="3064" priority="185" operator="containsText" text="Large Harm">
      <formula>NOT(ISERROR(SEARCH("Large Harm",B22)))</formula>
    </cfRule>
  </conditionalFormatting>
  <conditionalFormatting sqref="B26:S26">
    <cfRule type="containsText" dxfId="3063" priority="186" operator="containsText" text="Trivial Benefit">
      <formula>NOT(ISERROR(SEARCH("Trivial Benefit",B26)))</formula>
    </cfRule>
    <cfRule type="containsText" dxfId="3062" priority="187" operator="containsText" text="Small Benefit">
      <formula>NOT(ISERROR(SEARCH("Small Benefit",B26)))</formula>
    </cfRule>
    <cfRule type="containsText" dxfId="3061" priority="188" operator="containsText" text="Moderate Benefit">
      <formula>NOT(ISERROR(SEARCH("Moderate Benefit",B26)))</formula>
    </cfRule>
    <cfRule type="containsText" dxfId="3060" priority="189" operator="containsText" text="Large Benefit">
      <formula>NOT(ISERROR(SEARCH("Large Benefit",B26)))</formula>
    </cfRule>
    <cfRule type="containsText" dxfId="3059" priority="190" operator="containsText" text="Trivial Harm">
      <formula>NOT(ISERROR(SEARCH("Trivial Harm",B26)))</formula>
    </cfRule>
    <cfRule type="containsText" dxfId="3058" priority="191" operator="containsText" text="Small Harm">
      <formula>NOT(ISERROR(SEARCH("Small Harm",B26)))</formula>
    </cfRule>
    <cfRule type="containsText" dxfId="3057" priority="192" operator="containsText" text="Moderate Harm">
      <formula>NOT(ISERROR(SEARCH("Moderate Harm",B26)))</formula>
    </cfRule>
    <cfRule type="containsText" dxfId="3056" priority="193" operator="containsText" text="Large Harm">
      <formula>NOT(ISERROR(SEARCH("Large Harm",B26)))</formula>
    </cfRule>
  </conditionalFormatting>
  <conditionalFormatting sqref="B30:S30">
    <cfRule type="containsText" dxfId="3055" priority="194" operator="containsText" text="Trivial Benefit">
      <formula>NOT(ISERROR(SEARCH("Trivial Benefit",B30)))</formula>
    </cfRule>
    <cfRule type="containsText" dxfId="3054" priority="195" operator="containsText" text="Small Benefit">
      <formula>NOT(ISERROR(SEARCH("Small Benefit",B30)))</formula>
    </cfRule>
    <cfRule type="containsText" dxfId="3053" priority="196" operator="containsText" text="Moderate Benefit">
      <formula>NOT(ISERROR(SEARCH("Moderate Benefit",B30)))</formula>
    </cfRule>
    <cfRule type="containsText" dxfId="3052" priority="197" operator="containsText" text="Large Benefit">
      <formula>NOT(ISERROR(SEARCH("Large Benefit",B30)))</formula>
    </cfRule>
    <cfRule type="containsText" dxfId="3051" priority="198" operator="containsText" text="Trivial Harm">
      <formula>NOT(ISERROR(SEARCH("Trivial Harm",B30)))</formula>
    </cfRule>
    <cfRule type="containsText" dxfId="3050" priority="199" operator="containsText" text="Small Harm">
      <formula>NOT(ISERROR(SEARCH("Small Harm",B30)))</formula>
    </cfRule>
    <cfRule type="containsText" dxfId="3049" priority="200" operator="containsText" text="Moderate Harm">
      <formula>NOT(ISERROR(SEARCH("Moderate Harm",B30)))</formula>
    </cfRule>
    <cfRule type="containsText" dxfId="3048" priority="201" operator="containsText" text="Large Harm">
      <formula>NOT(ISERROR(SEARCH("Large Harm",B30)))</formula>
    </cfRule>
  </conditionalFormatting>
  <conditionalFormatting sqref="B34:S34">
    <cfRule type="containsText" dxfId="3047" priority="202" operator="containsText" text="Trivial Benefit">
      <formula>NOT(ISERROR(SEARCH("Trivial Benefit",B34)))</formula>
    </cfRule>
    <cfRule type="containsText" dxfId="3046" priority="203" operator="containsText" text="Small Benefit">
      <formula>NOT(ISERROR(SEARCH("Small Benefit",B34)))</formula>
    </cfRule>
    <cfRule type="containsText" dxfId="3045" priority="204" operator="containsText" text="Moderate Benefit">
      <formula>NOT(ISERROR(SEARCH("Moderate Benefit",B34)))</formula>
    </cfRule>
    <cfRule type="containsText" dxfId="3044" priority="205" operator="containsText" text="Large Benefit">
      <formula>NOT(ISERROR(SEARCH("Large Benefit",B34)))</formula>
    </cfRule>
    <cfRule type="containsText" dxfId="3043" priority="206" operator="containsText" text="Trivial Harm">
      <formula>NOT(ISERROR(SEARCH("Trivial Harm",B34)))</formula>
    </cfRule>
    <cfRule type="containsText" dxfId="3042" priority="207" operator="containsText" text="Small Harm">
      <formula>NOT(ISERROR(SEARCH("Small Harm",B34)))</formula>
    </cfRule>
    <cfRule type="containsText" dxfId="3041" priority="208" operator="containsText" text="Moderate Harm">
      <formula>NOT(ISERROR(SEARCH("Moderate Harm",B34)))</formula>
    </cfRule>
    <cfRule type="containsText" dxfId="3040" priority="209" operator="containsText" text="Large Harm">
      <formula>NOT(ISERROR(SEARCH("Large Harm",B34)))</formula>
    </cfRule>
  </conditionalFormatting>
  <conditionalFormatting sqref="B38:S38">
    <cfRule type="containsText" dxfId="3039" priority="210" operator="containsText" text="Trivial Benefit">
      <formula>NOT(ISERROR(SEARCH("Trivial Benefit",B38)))</formula>
    </cfRule>
    <cfRule type="containsText" dxfId="3038" priority="211" operator="containsText" text="Small Benefit">
      <formula>NOT(ISERROR(SEARCH("Small Benefit",B38)))</formula>
    </cfRule>
    <cfRule type="containsText" dxfId="3037" priority="212" operator="containsText" text="Moderate Benefit">
      <formula>NOT(ISERROR(SEARCH("Moderate Benefit",B38)))</formula>
    </cfRule>
    <cfRule type="containsText" dxfId="3036" priority="213" operator="containsText" text="Large Benefit">
      <formula>NOT(ISERROR(SEARCH("Large Benefit",B38)))</formula>
    </cfRule>
    <cfRule type="containsText" dxfId="3035" priority="214" operator="containsText" text="Trivial Harm">
      <formula>NOT(ISERROR(SEARCH("Trivial Harm",B38)))</formula>
    </cfRule>
    <cfRule type="containsText" dxfId="3034" priority="215" operator="containsText" text="Small Harm">
      <formula>NOT(ISERROR(SEARCH("Small Harm",B38)))</formula>
    </cfRule>
    <cfRule type="containsText" dxfId="3033" priority="216" operator="containsText" text="Moderate Harm">
      <formula>NOT(ISERROR(SEARCH("Moderate Harm",B38)))</formula>
    </cfRule>
    <cfRule type="containsText" dxfId="3032" priority="217" operator="containsText" text="Large Harm">
      <formula>NOT(ISERROR(SEARCH("Large Harm",B38)))</formula>
    </cfRule>
  </conditionalFormatting>
  <conditionalFormatting sqref="B42:S42">
    <cfRule type="containsText" dxfId="3031" priority="218" operator="containsText" text="Trivial Benefit">
      <formula>NOT(ISERROR(SEARCH("Trivial Benefit",B42)))</formula>
    </cfRule>
    <cfRule type="containsText" dxfId="3030" priority="219" operator="containsText" text="Small Benefit">
      <formula>NOT(ISERROR(SEARCH("Small Benefit",B42)))</formula>
    </cfRule>
    <cfRule type="containsText" dxfId="3029" priority="220" operator="containsText" text="Moderate Benefit">
      <formula>NOT(ISERROR(SEARCH("Moderate Benefit",B42)))</formula>
    </cfRule>
    <cfRule type="containsText" dxfId="3028" priority="221" operator="containsText" text="Large Benefit">
      <formula>NOT(ISERROR(SEARCH("Large Benefit",B42)))</formula>
    </cfRule>
    <cfRule type="containsText" dxfId="3027" priority="222" operator="containsText" text="Trivial Harm">
      <formula>NOT(ISERROR(SEARCH("Trivial Harm",B42)))</formula>
    </cfRule>
    <cfRule type="containsText" dxfId="3026" priority="223" operator="containsText" text="Small Harm">
      <formula>NOT(ISERROR(SEARCH("Small Harm",B42)))</formula>
    </cfRule>
    <cfRule type="containsText" dxfId="3025" priority="224" operator="containsText" text="Moderate Harm">
      <formula>NOT(ISERROR(SEARCH("Moderate Harm",B42)))</formula>
    </cfRule>
    <cfRule type="containsText" dxfId="3024" priority="225" operator="containsText" text="Large Harm">
      <formula>NOT(ISERROR(SEARCH("Large Harm",B42)))</formula>
    </cfRule>
  </conditionalFormatting>
  <conditionalFormatting sqref="B46:S46">
    <cfRule type="containsText" dxfId="3023" priority="226" operator="containsText" text="Trivial Benefit">
      <formula>NOT(ISERROR(SEARCH("Trivial Benefit",B46)))</formula>
    </cfRule>
    <cfRule type="containsText" dxfId="3022" priority="227" operator="containsText" text="Small Benefit">
      <formula>NOT(ISERROR(SEARCH("Small Benefit",B46)))</formula>
    </cfRule>
    <cfRule type="containsText" dxfId="3021" priority="228" operator="containsText" text="Moderate Benefit">
      <formula>NOT(ISERROR(SEARCH("Moderate Benefit",B46)))</formula>
    </cfRule>
    <cfRule type="containsText" dxfId="3020" priority="229" operator="containsText" text="Large Benefit">
      <formula>NOT(ISERROR(SEARCH("Large Benefit",B46)))</formula>
    </cfRule>
    <cfRule type="containsText" dxfId="3019" priority="230" operator="containsText" text="Trivial Harm">
      <formula>NOT(ISERROR(SEARCH("Trivial Harm",B46)))</formula>
    </cfRule>
    <cfRule type="containsText" dxfId="3018" priority="231" operator="containsText" text="Small Harm">
      <formula>NOT(ISERROR(SEARCH("Small Harm",B46)))</formula>
    </cfRule>
    <cfRule type="containsText" dxfId="3017" priority="232" operator="containsText" text="Moderate Harm">
      <formula>NOT(ISERROR(SEARCH("Moderate Harm",B46)))</formula>
    </cfRule>
    <cfRule type="containsText" dxfId="3016" priority="233" operator="containsText" text="Large Harm">
      <formula>NOT(ISERROR(SEARCH("Large Harm",B46)))</formula>
    </cfRule>
  </conditionalFormatting>
  <conditionalFormatting sqref="B50:S50">
    <cfRule type="containsText" dxfId="3015" priority="234" operator="containsText" text="Trivial Benefit">
      <formula>NOT(ISERROR(SEARCH("Trivial Benefit",B50)))</formula>
    </cfRule>
    <cfRule type="containsText" dxfId="3014" priority="235" operator="containsText" text="Small Benefit">
      <formula>NOT(ISERROR(SEARCH("Small Benefit",B50)))</formula>
    </cfRule>
    <cfRule type="containsText" dxfId="3013" priority="236" operator="containsText" text="Moderate Benefit">
      <formula>NOT(ISERROR(SEARCH("Moderate Benefit",B50)))</formula>
    </cfRule>
    <cfRule type="containsText" dxfId="3012" priority="237" operator="containsText" text="Large Benefit">
      <formula>NOT(ISERROR(SEARCH("Large Benefit",B50)))</formula>
    </cfRule>
    <cfRule type="containsText" dxfId="3011" priority="238" operator="containsText" text="Trivial Harm">
      <formula>NOT(ISERROR(SEARCH("Trivial Harm",B50)))</formula>
    </cfRule>
    <cfRule type="containsText" dxfId="3010" priority="239" operator="containsText" text="Small Harm">
      <formula>NOT(ISERROR(SEARCH("Small Harm",B50)))</formula>
    </cfRule>
    <cfRule type="containsText" dxfId="3009" priority="240" operator="containsText" text="Moderate Harm">
      <formula>NOT(ISERROR(SEARCH("Moderate Harm",B50)))</formula>
    </cfRule>
    <cfRule type="containsText" dxfId="3008" priority="241" operator="containsText" text="Large Harm">
      <formula>NOT(ISERROR(SEARCH("Large Harm",B50)))</formula>
    </cfRule>
  </conditionalFormatting>
  <conditionalFormatting sqref="B54:S54">
    <cfRule type="containsText" dxfId="3007" priority="242" operator="containsText" text="Trivial Benefit">
      <formula>NOT(ISERROR(SEARCH("Trivial Benefit",B54)))</formula>
    </cfRule>
    <cfRule type="containsText" dxfId="3006" priority="243" operator="containsText" text="Small Benefit">
      <formula>NOT(ISERROR(SEARCH("Small Benefit",B54)))</formula>
    </cfRule>
    <cfRule type="containsText" dxfId="3005" priority="244" operator="containsText" text="Moderate Benefit">
      <formula>NOT(ISERROR(SEARCH("Moderate Benefit",B54)))</formula>
    </cfRule>
    <cfRule type="containsText" dxfId="3004" priority="245" operator="containsText" text="Large Benefit">
      <formula>NOT(ISERROR(SEARCH("Large Benefit",B54)))</formula>
    </cfRule>
    <cfRule type="containsText" dxfId="3003" priority="246" operator="containsText" text="Trivial Harm">
      <formula>NOT(ISERROR(SEARCH("Trivial Harm",B54)))</formula>
    </cfRule>
    <cfRule type="containsText" dxfId="3002" priority="247" operator="containsText" text="Small Harm">
      <formula>NOT(ISERROR(SEARCH("Small Harm",B54)))</formula>
    </cfRule>
    <cfRule type="containsText" dxfId="3001" priority="248" operator="containsText" text="Moderate Harm">
      <formula>NOT(ISERROR(SEARCH("Moderate Harm",B54)))</formula>
    </cfRule>
    <cfRule type="containsText" dxfId="3000" priority="249" operator="containsText" text="Large Harm">
      <formula>NOT(ISERROR(SEARCH("Large Harm",B54)))</formula>
    </cfRule>
  </conditionalFormatting>
  <conditionalFormatting sqref="T10:T11">
    <cfRule type="containsText" dxfId="2999" priority="250" operator="containsText" text="Trivial Benefit">
      <formula>NOT(ISERROR(SEARCH("Trivial Benefit",T10)))</formula>
    </cfRule>
    <cfRule type="containsText" dxfId="2998" priority="251" operator="containsText" text="Small Benefit">
      <formula>NOT(ISERROR(SEARCH("Small Benefit",T10)))</formula>
    </cfRule>
    <cfRule type="containsText" dxfId="2997" priority="252" operator="containsText" text="Moderate Benefit">
      <formula>NOT(ISERROR(SEARCH("Moderate Benefit",T10)))</formula>
    </cfRule>
    <cfRule type="containsText" dxfId="2996" priority="253" operator="containsText" text="Large Benefit">
      <formula>NOT(ISERROR(SEARCH("Large Benefit",T10)))</formula>
    </cfRule>
    <cfRule type="containsText" dxfId="2995" priority="254" operator="containsText" text="Trivial Harm">
      <formula>NOT(ISERROR(SEARCH("Trivial Harm",T10)))</formula>
    </cfRule>
    <cfRule type="containsText" dxfId="2994" priority="255" operator="containsText" text="Small Harm">
      <formula>NOT(ISERROR(SEARCH("Small Harm",T10)))</formula>
    </cfRule>
    <cfRule type="containsText" dxfId="2993" priority="256" operator="containsText" text="Moderate Harm">
      <formula>NOT(ISERROR(SEARCH("Moderate Harm",T10)))</formula>
    </cfRule>
    <cfRule type="containsText" dxfId="2992" priority="257" operator="containsText" text="Large Harm">
      <formula>NOT(ISERROR(SEARCH("Large Harm",T10)))</formula>
    </cfRule>
  </conditionalFormatting>
  <conditionalFormatting sqref="U10">
    <cfRule type="containsText" dxfId="2991" priority="258" operator="containsText" text="Trivial Benefit">
      <formula>NOT(ISERROR(SEARCH("Trivial Benefit",U10)))</formula>
    </cfRule>
    <cfRule type="containsText" dxfId="2990" priority="259" operator="containsText" text="Small Benefit">
      <formula>NOT(ISERROR(SEARCH("Small Benefit",U10)))</formula>
    </cfRule>
    <cfRule type="containsText" dxfId="2989" priority="260" operator="containsText" text="Moderate Benefit">
      <formula>NOT(ISERROR(SEARCH("Moderate Benefit",U10)))</formula>
    </cfRule>
    <cfRule type="containsText" dxfId="2988" priority="261" operator="containsText" text="Large Benefit">
      <formula>NOT(ISERROR(SEARCH("Large Benefit",U10)))</formula>
    </cfRule>
    <cfRule type="containsText" dxfId="2987" priority="262" operator="containsText" text="Trivial Harm">
      <formula>NOT(ISERROR(SEARCH("Trivial Harm",U10)))</formula>
    </cfRule>
    <cfRule type="containsText" dxfId="2986" priority="263" operator="containsText" text="Small Harm">
      <formula>NOT(ISERROR(SEARCH("Small Harm",U10)))</formula>
    </cfRule>
    <cfRule type="containsText" dxfId="2985" priority="264" operator="containsText" text="Moderate Harm">
      <formula>NOT(ISERROR(SEARCH("Moderate Harm",U10)))</formula>
    </cfRule>
    <cfRule type="containsText" dxfId="2984" priority="265" operator="containsText" text="Large Harm">
      <formula>NOT(ISERROR(SEARCH("Large Harm",U10)))</formula>
    </cfRule>
  </conditionalFormatting>
  <conditionalFormatting sqref="U11">
    <cfRule type="containsText" dxfId="2983" priority="266" operator="containsText" text="Trivial Benefit">
      <formula>NOT(ISERROR(SEARCH("Trivial Benefit",U11)))</formula>
    </cfRule>
    <cfRule type="containsText" dxfId="2982" priority="267" operator="containsText" text="Small Benefit">
      <formula>NOT(ISERROR(SEARCH("Small Benefit",U11)))</formula>
    </cfRule>
    <cfRule type="containsText" dxfId="2981" priority="268" operator="containsText" text="Moderate Benefit">
      <formula>NOT(ISERROR(SEARCH("Moderate Benefit",U11)))</formula>
    </cfRule>
    <cfRule type="containsText" dxfId="2980" priority="269" operator="containsText" text="Large Benefit">
      <formula>NOT(ISERROR(SEARCH("Large Benefit",U11)))</formula>
    </cfRule>
    <cfRule type="containsText" dxfId="2979" priority="270" operator="containsText" text="Trivial Harm">
      <formula>NOT(ISERROR(SEARCH("Trivial Harm",U11)))</formula>
    </cfRule>
    <cfRule type="containsText" dxfId="2978" priority="271" operator="containsText" text="Small Harm">
      <formula>NOT(ISERROR(SEARCH("Small Harm",U11)))</formula>
    </cfRule>
    <cfRule type="containsText" dxfId="2977" priority="272" operator="containsText" text="Moderate Harm">
      <formula>NOT(ISERROR(SEARCH("Moderate Harm",U11)))</formula>
    </cfRule>
    <cfRule type="containsText" dxfId="2976" priority="273" operator="containsText" text="Large Harm">
      <formula>NOT(ISERROR(SEARCH("Large Harm",U11)))</formula>
    </cfRule>
  </conditionalFormatting>
  <conditionalFormatting sqref="T14:T15">
    <cfRule type="containsText" dxfId="2975" priority="274" operator="containsText" text="Trivial Benefit">
      <formula>NOT(ISERROR(SEARCH("Trivial Benefit",T14)))</formula>
    </cfRule>
    <cfRule type="containsText" dxfId="2974" priority="275" operator="containsText" text="Small Benefit">
      <formula>NOT(ISERROR(SEARCH("Small Benefit",T14)))</formula>
    </cfRule>
    <cfRule type="containsText" dxfId="2973" priority="276" operator="containsText" text="Moderate Benefit">
      <formula>NOT(ISERROR(SEARCH("Moderate Benefit",T14)))</formula>
    </cfRule>
    <cfRule type="containsText" dxfId="2972" priority="277" operator="containsText" text="Large Benefit">
      <formula>NOT(ISERROR(SEARCH("Large Benefit",T14)))</formula>
    </cfRule>
    <cfRule type="containsText" dxfId="2971" priority="278" operator="containsText" text="Trivial Harm">
      <formula>NOT(ISERROR(SEARCH("Trivial Harm",T14)))</formula>
    </cfRule>
    <cfRule type="containsText" dxfId="2970" priority="279" operator="containsText" text="Small Harm">
      <formula>NOT(ISERROR(SEARCH("Small Harm",T14)))</formula>
    </cfRule>
    <cfRule type="containsText" dxfId="2969" priority="280" operator="containsText" text="Moderate Harm">
      <formula>NOT(ISERROR(SEARCH("Moderate Harm",T14)))</formula>
    </cfRule>
    <cfRule type="containsText" dxfId="2968" priority="281" operator="containsText" text="Large Harm">
      <formula>NOT(ISERROR(SEARCH("Large Harm",T14)))</formula>
    </cfRule>
  </conditionalFormatting>
  <conditionalFormatting sqref="U14">
    <cfRule type="containsText" dxfId="2967" priority="282" operator="containsText" text="Trivial Benefit">
      <formula>NOT(ISERROR(SEARCH("Trivial Benefit",U14)))</formula>
    </cfRule>
    <cfRule type="containsText" dxfId="2966" priority="283" operator="containsText" text="Small Benefit">
      <formula>NOT(ISERROR(SEARCH("Small Benefit",U14)))</formula>
    </cfRule>
    <cfRule type="containsText" dxfId="2965" priority="284" operator="containsText" text="Moderate Benefit">
      <formula>NOT(ISERROR(SEARCH("Moderate Benefit",U14)))</formula>
    </cfRule>
    <cfRule type="containsText" dxfId="2964" priority="285" operator="containsText" text="Large Benefit">
      <formula>NOT(ISERROR(SEARCH("Large Benefit",U14)))</formula>
    </cfRule>
    <cfRule type="containsText" dxfId="2963" priority="286" operator="containsText" text="Trivial Harm">
      <formula>NOT(ISERROR(SEARCH("Trivial Harm",U14)))</formula>
    </cfRule>
    <cfRule type="containsText" dxfId="2962" priority="287" operator="containsText" text="Small Harm">
      <formula>NOT(ISERROR(SEARCH("Small Harm",U14)))</formula>
    </cfRule>
    <cfRule type="containsText" dxfId="2961" priority="288" operator="containsText" text="Moderate Harm">
      <formula>NOT(ISERROR(SEARCH("Moderate Harm",U14)))</formula>
    </cfRule>
    <cfRule type="containsText" dxfId="2960" priority="289" operator="containsText" text="Large Harm">
      <formula>NOT(ISERROR(SEARCH("Large Harm",U14)))</formula>
    </cfRule>
  </conditionalFormatting>
  <conditionalFormatting sqref="U15">
    <cfRule type="containsText" dxfId="2959" priority="290" operator="containsText" text="Trivial Benefit">
      <formula>NOT(ISERROR(SEARCH("Trivial Benefit",U15)))</formula>
    </cfRule>
    <cfRule type="containsText" dxfId="2958" priority="291" operator="containsText" text="Small Benefit">
      <formula>NOT(ISERROR(SEARCH("Small Benefit",U15)))</formula>
    </cfRule>
    <cfRule type="containsText" dxfId="2957" priority="292" operator="containsText" text="Moderate Benefit">
      <formula>NOT(ISERROR(SEARCH("Moderate Benefit",U15)))</formula>
    </cfRule>
    <cfRule type="containsText" dxfId="2956" priority="293" operator="containsText" text="Large Benefit">
      <formula>NOT(ISERROR(SEARCH("Large Benefit",U15)))</formula>
    </cfRule>
    <cfRule type="containsText" dxfId="2955" priority="294" operator="containsText" text="Trivial Harm">
      <formula>NOT(ISERROR(SEARCH("Trivial Harm",U15)))</formula>
    </cfRule>
    <cfRule type="containsText" dxfId="2954" priority="295" operator="containsText" text="Small Harm">
      <formula>NOT(ISERROR(SEARCH("Small Harm",U15)))</formula>
    </cfRule>
    <cfRule type="containsText" dxfId="2953" priority="296" operator="containsText" text="Moderate Harm">
      <formula>NOT(ISERROR(SEARCH("Moderate Harm",U15)))</formula>
    </cfRule>
    <cfRule type="containsText" dxfId="2952" priority="297" operator="containsText" text="Large Harm">
      <formula>NOT(ISERROR(SEARCH("Large Harm",U15)))</formula>
    </cfRule>
  </conditionalFormatting>
  <conditionalFormatting sqref="T18:T19">
    <cfRule type="containsText" dxfId="2951" priority="298" operator="containsText" text="Trivial Benefit">
      <formula>NOT(ISERROR(SEARCH("Trivial Benefit",T18)))</formula>
    </cfRule>
    <cfRule type="containsText" dxfId="2950" priority="299" operator="containsText" text="Small Benefit">
      <formula>NOT(ISERROR(SEARCH("Small Benefit",T18)))</formula>
    </cfRule>
    <cfRule type="containsText" dxfId="2949" priority="300" operator="containsText" text="Moderate Benefit">
      <formula>NOT(ISERROR(SEARCH("Moderate Benefit",T18)))</formula>
    </cfRule>
    <cfRule type="containsText" dxfId="2948" priority="301" operator="containsText" text="Large Benefit">
      <formula>NOT(ISERROR(SEARCH("Large Benefit",T18)))</formula>
    </cfRule>
    <cfRule type="containsText" dxfId="2947" priority="302" operator="containsText" text="Trivial Harm">
      <formula>NOT(ISERROR(SEARCH("Trivial Harm",T18)))</formula>
    </cfRule>
    <cfRule type="containsText" dxfId="2946" priority="303" operator="containsText" text="Small Harm">
      <formula>NOT(ISERROR(SEARCH("Small Harm",T18)))</formula>
    </cfRule>
    <cfRule type="containsText" dxfId="2945" priority="304" operator="containsText" text="Moderate Harm">
      <formula>NOT(ISERROR(SEARCH("Moderate Harm",T18)))</formula>
    </cfRule>
    <cfRule type="containsText" dxfId="2944" priority="305" operator="containsText" text="Large Harm">
      <formula>NOT(ISERROR(SEARCH("Large Harm",T18)))</formula>
    </cfRule>
  </conditionalFormatting>
  <conditionalFormatting sqref="U18">
    <cfRule type="containsText" dxfId="2943" priority="306" operator="containsText" text="Trivial Benefit">
      <formula>NOT(ISERROR(SEARCH("Trivial Benefit",U18)))</formula>
    </cfRule>
    <cfRule type="containsText" dxfId="2942" priority="307" operator="containsText" text="Small Benefit">
      <formula>NOT(ISERROR(SEARCH("Small Benefit",U18)))</formula>
    </cfRule>
    <cfRule type="containsText" dxfId="2941" priority="308" operator="containsText" text="Moderate Benefit">
      <formula>NOT(ISERROR(SEARCH("Moderate Benefit",U18)))</formula>
    </cfRule>
    <cfRule type="containsText" dxfId="2940" priority="309" operator="containsText" text="Large Benefit">
      <formula>NOT(ISERROR(SEARCH("Large Benefit",U18)))</formula>
    </cfRule>
    <cfRule type="containsText" dxfId="2939" priority="310" operator="containsText" text="Trivial Harm">
      <formula>NOT(ISERROR(SEARCH("Trivial Harm",U18)))</formula>
    </cfRule>
    <cfRule type="containsText" dxfId="2938" priority="311" operator="containsText" text="Small Harm">
      <formula>NOT(ISERROR(SEARCH("Small Harm",U18)))</formula>
    </cfRule>
    <cfRule type="containsText" dxfId="2937" priority="312" operator="containsText" text="Moderate Harm">
      <formula>NOT(ISERROR(SEARCH("Moderate Harm",U18)))</formula>
    </cfRule>
    <cfRule type="containsText" dxfId="2936" priority="313" operator="containsText" text="Large Harm">
      <formula>NOT(ISERROR(SEARCH("Large Harm",U18)))</formula>
    </cfRule>
  </conditionalFormatting>
  <conditionalFormatting sqref="U19">
    <cfRule type="containsText" dxfId="2935" priority="314" operator="containsText" text="Trivial Benefit">
      <formula>NOT(ISERROR(SEARCH("Trivial Benefit",U19)))</formula>
    </cfRule>
    <cfRule type="containsText" dxfId="2934" priority="315" operator="containsText" text="Small Benefit">
      <formula>NOT(ISERROR(SEARCH("Small Benefit",U19)))</formula>
    </cfRule>
    <cfRule type="containsText" dxfId="2933" priority="316" operator="containsText" text="Moderate Benefit">
      <formula>NOT(ISERROR(SEARCH("Moderate Benefit",U19)))</formula>
    </cfRule>
    <cfRule type="containsText" dxfId="2932" priority="317" operator="containsText" text="Large Benefit">
      <formula>NOT(ISERROR(SEARCH("Large Benefit",U19)))</formula>
    </cfRule>
    <cfRule type="containsText" dxfId="2931" priority="318" operator="containsText" text="Trivial Harm">
      <formula>NOT(ISERROR(SEARCH("Trivial Harm",U19)))</formula>
    </cfRule>
    <cfRule type="containsText" dxfId="2930" priority="319" operator="containsText" text="Small Harm">
      <formula>NOT(ISERROR(SEARCH("Small Harm",U19)))</formula>
    </cfRule>
    <cfRule type="containsText" dxfId="2929" priority="320" operator="containsText" text="Moderate Harm">
      <formula>NOT(ISERROR(SEARCH("Moderate Harm",U19)))</formula>
    </cfRule>
    <cfRule type="containsText" dxfId="2928" priority="321" operator="containsText" text="Large Harm">
      <formula>NOT(ISERROR(SEARCH("Large Harm",U19)))</formula>
    </cfRule>
  </conditionalFormatting>
  <conditionalFormatting sqref="T22:T23">
    <cfRule type="containsText" dxfId="2927" priority="322" operator="containsText" text="Trivial Benefit">
      <formula>NOT(ISERROR(SEARCH("Trivial Benefit",T22)))</formula>
    </cfRule>
    <cfRule type="containsText" dxfId="2926" priority="323" operator="containsText" text="Small Benefit">
      <formula>NOT(ISERROR(SEARCH("Small Benefit",T22)))</formula>
    </cfRule>
    <cfRule type="containsText" dxfId="2925" priority="324" operator="containsText" text="Moderate Benefit">
      <formula>NOT(ISERROR(SEARCH("Moderate Benefit",T22)))</formula>
    </cfRule>
    <cfRule type="containsText" dxfId="2924" priority="325" operator="containsText" text="Large Benefit">
      <formula>NOT(ISERROR(SEARCH("Large Benefit",T22)))</formula>
    </cfRule>
    <cfRule type="containsText" dxfId="2923" priority="326" operator="containsText" text="Trivial Harm">
      <formula>NOT(ISERROR(SEARCH("Trivial Harm",T22)))</formula>
    </cfRule>
    <cfRule type="containsText" dxfId="2922" priority="327" operator="containsText" text="Small Harm">
      <formula>NOT(ISERROR(SEARCH("Small Harm",T22)))</formula>
    </cfRule>
    <cfRule type="containsText" dxfId="2921" priority="328" operator="containsText" text="Moderate Harm">
      <formula>NOT(ISERROR(SEARCH("Moderate Harm",T22)))</formula>
    </cfRule>
    <cfRule type="containsText" dxfId="2920" priority="329" operator="containsText" text="Large Harm">
      <formula>NOT(ISERROR(SEARCH("Large Harm",T22)))</formula>
    </cfRule>
  </conditionalFormatting>
  <conditionalFormatting sqref="U22">
    <cfRule type="containsText" dxfId="2919" priority="330" operator="containsText" text="Trivial Benefit">
      <formula>NOT(ISERROR(SEARCH("Trivial Benefit",U22)))</formula>
    </cfRule>
    <cfRule type="containsText" dxfId="2918" priority="331" operator="containsText" text="Small Benefit">
      <formula>NOT(ISERROR(SEARCH("Small Benefit",U22)))</formula>
    </cfRule>
    <cfRule type="containsText" dxfId="2917" priority="332" operator="containsText" text="Moderate Benefit">
      <formula>NOT(ISERROR(SEARCH("Moderate Benefit",U22)))</formula>
    </cfRule>
    <cfRule type="containsText" dxfId="2916" priority="333" operator="containsText" text="Large Benefit">
      <formula>NOT(ISERROR(SEARCH("Large Benefit",U22)))</formula>
    </cfRule>
    <cfRule type="containsText" dxfId="2915" priority="334" operator="containsText" text="Trivial Harm">
      <formula>NOT(ISERROR(SEARCH("Trivial Harm",U22)))</formula>
    </cfRule>
    <cfRule type="containsText" dxfId="2914" priority="335" operator="containsText" text="Small Harm">
      <formula>NOT(ISERROR(SEARCH("Small Harm",U22)))</formula>
    </cfRule>
    <cfRule type="containsText" dxfId="2913" priority="336" operator="containsText" text="Moderate Harm">
      <formula>NOT(ISERROR(SEARCH("Moderate Harm",U22)))</formula>
    </cfRule>
    <cfRule type="containsText" dxfId="2912" priority="337" operator="containsText" text="Large Harm">
      <formula>NOT(ISERROR(SEARCH("Large Harm",U22)))</formula>
    </cfRule>
  </conditionalFormatting>
  <conditionalFormatting sqref="U23">
    <cfRule type="containsText" dxfId="2911" priority="338" operator="containsText" text="Trivial Benefit">
      <formula>NOT(ISERROR(SEARCH("Trivial Benefit",U23)))</formula>
    </cfRule>
    <cfRule type="containsText" dxfId="2910" priority="339" operator="containsText" text="Small Benefit">
      <formula>NOT(ISERROR(SEARCH("Small Benefit",U23)))</formula>
    </cfRule>
    <cfRule type="containsText" dxfId="2909" priority="340" operator="containsText" text="Moderate Benefit">
      <formula>NOT(ISERROR(SEARCH("Moderate Benefit",U23)))</formula>
    </cfRule>
    <cfRule type="containsText" dxfId="2908" priority="341" operator="containsText" text="Large Benefit">
      <formula>NOT(ISERROR(SEARCH("Large Benefit",U23)))</formula>
    </cfRule>
    <cfRule type="containsText" dxfId="2907" priority="342" operator="containsText" text="Trivial Harm">
      <formula>NOT(ISERROR(SEARCH("Trivial Harm",U23)))</formula>
    </cfRule>
    <cfRule type="containsText" dxfId="2906" priority="343" operator="containsText" text="Small Harm">
      <formula>NOT(ISERROR(SEARCH("Small Harm",U23)))</formula>
    </cfRule>
    <cfRule type="containsText" dxfId="2905" priority="344" operator="containsText" text="Moderate Harm">
      <formula>NOT(ISERROR(SEARCH("Moderate Harm",U23)))</formula>
    </cfRule>
    <cfRule type="containsText" dxfId="2904" priority="345" operator="containsText" text="Large Harm">
      <formula>NOT(ISERROR(SEARCH("Large Harm",U23)))</formula>
    </cfRule>
  </conditionalFormatting>
  <conditionalFormatting sqref="T26:T27">
    <cfRule type="containsText" dxfId="2903" priority="346" operator="containsText" text="Trivial Benefit">
      <formula>NOT(ISERROR(SEARCH("Trivial Benefit",T26)))</formula>
    </cfRule>
    <cfRule type="containsText" dxfId="2902" priority="347" operator="containsText" text="Small Benefit">
      <formula>NOT(ISERROR(SEARCH("Small Benefit",T26)))</formula>
    </cfRule>
    <cfRule type="containsText" dxfId="2901" priority="348" operator="containsText" text="Moderate Benefit">
      <formula>NOT(ISERROR(SEARCH("Moderate Benefit",T26)))</formula>
    </cfRule>
    <cfRule type="containsText" dxfId="2900" priority="349" operator="containsText" text="Large Benefit">
      <formula>NOT(ISERROR(SEARCH("Large Benefit",T26)))</formula>
    </cfRule>
    <cfRule type="containsText" dxfId="2899" priority="350" operator="containsText" text="Trivial Harm">
      <formula>NOT(ISERROR(SEARCH("Trivial Harm",T26)))</formula>
    </cfRule>
    <cfRule type="containsText" dxfId="2898" priority="351" operator="containsText" text="Small Harm">
      <formula>NOT(ISERROR(SEARCH("Small Harm",T26)))</formula>
    </cfRule>
    <cfRule type="containsText" dxfId="2897" priority="352" operator="containsText" text="Moderate Harm">
      <formula>NOT(ISERROR(SEARCH("Moderate Harm",T26)))</formula>
    </cfRule>
    <cfRule type="containsText" dxfId="2896" priority="353" operator="containsText" text="Large Harm">
      <formula>NOT(ISERROR(SEARCH("Large Harm",T26)))</formula>
    </cfRule>
  </conditionalFormatting>
  <conditionalFormatting sqref="U26">
    <cfRule type="containsText" dxfId="2895" priority="354" operator="containsText" text="Trivial Benefit">
      <formula>NOT(ISERROR(SEARCH("Trivial Benefit",U26)))</formula>
    </cfRule>
    <cfRule type="containsText" dxfId="2894" priority="355" operator="containsText" text="Small Benefit">
      <formula>NOT(ISERROR(SEARCH("Small Benefit",U26)))</formula>
    </cfRule>
    <cfRule type="containsText" dxfId="2893" priority="356" operator="containsText" text="Moderate Benefit">
      <formula>NOT(ISERROR(SEARCH("Moderate Benefit",U26)))</formula>
    </cfRule>
    <cfRule type="containsText" dxfId="2892" priority="357" operator="containsText" text="Large Benefit">
      <formula>NOT(ISERROR(SEARCH("Large Benefit",U26)))</formula>
    </cfRule>
    <cfRule type="containsText" dxfId="2891" priority="358" operator="containsText" text="Trivial Harm">
      <formula>NOT(ISERROR(SEARCH("Trivial Harm",U26)))</formula>
    </cfRule>
    <cfRule type="containsText" dxfId="2890" priority="359" operator="containsText" text="Small Harm">
      <formula>NOT(ISERROR(SEARCH("Small Harm",U26)))</formula>
    </cfRule>
    <cfRule type="containsText" dxfId="2889" priority="360" operator="containsText" text="Moderate Harm">
      <formula>NOT(ISERROR(SEARCH("Moderate Harm",U26)))</formula>
    </cfRule>
    <cfRule type="containsText" dxfId="2888" priority="361" operator="containsText" text="Large Harm">
      <formula>NOT(ISERROR(SEARCH("Large Harm",U26)))</formula>
    </cfRule>
  </conditionalFormatting>
  <conditionalFormatting sqref="U27">
    <cfRule type="containsText" dxfId="2887" priority="362" operator="containsText" text="Trivial Benefit">
      <formula>NOT(ISERROR(SEARCH("Trivial Benefit",U27)))</formula>
    </cfRule>
    <cfRule type="containsText" dxfId="2886" priority="363" operator="containsText" text="Small Benefit">
      <formula>NOT(ISERROR(SEARCH("Small Benefit",U27)))</formula>
    </cfRule>
    <cfRule type="containsText" dxfId="2885" priority="364" operator="containsText" text="Moderate Benefit">
      <formula>NOT(ISERROR(SEARCH("Moderate Benefit",U27)))</formula>
    </cfRule>
    <cfRule type="containsText" dxfId="2884" priority="365" operator="containsText" text="Large Benefit">
      <formula>NOT(ISERROR(SEARCH("Large Benefit",U27)))</formula>
    </cfRule>
    <cfRule type="containsText" dxfId="2883" priority="366" operator="containsText" text="Trivial Harm">
      <formula>NOT(ISERROR(SEARCH("Trivial Harm",U27)))</formula>
    </cfRule>
    <cfRule type="containsText" dxfId="2882" priority="367" operator="containsText" text="Small Harm">
      <formula>NOT(ISERROR(SEARCH("Small Harm",U27)))</formula>
    </cfRule>
    <cfRule type="containsText" dxfId="2881" priority="368" operator="containsText" text="Moderate Harm">
      <formula>NOT(ISERROR(SEARCH("Moderate Harm",U27)))</formula>
    </cfRule>
    <cfRule type="containsText" dxfId="2880" priority="369" operator="containsText" text="Large Harm">
      <formula>NOT(ISERROR(SEARCH("Large Harm",U27)))</formula>
    </cfRule>
  </conditionalFormatting>
  <conditionalFormatting sqref="T30:T31">
    <cfRule type="containsText" dxfId="2879" priority="370" operator="containsText" text="Trivial Benefit">
      <formula>NOT(ISERROR(SEARCH("Trivial Benefit",T30)))</formula>
    </cfRule>
    <cfRule type="containsText" dxfId="2878" priority="371" operator="containsText" text="Small Benefit">
      <formula>NOT(ISERROR(SEARCH("Small Benefit",T30)))</formula>
    </cfRule>
    <cfRule type="containsText" dxfId="2877" priority="372" operator="containsText" text="Moderate Benefit">
      <formula>NOT(ISERROR(SEARCH("Moderate Benefit",T30)))</formula>
    </cfRule>
    <cfRule type="containsText" dxfId="2876" priority="373" operator="containsText" text="Large Benefit">
      <formula>NOT(ISERROR(SEARCH("Large Benefit",T30)))</formula>
    </cfRule>
    <cfRule type="containsText" dxfId="2875" priority="374" operator="containsText" text="Trivial Harm">
      <formula>NOT(ISERROR(SEARCH("Trivial Harm",T30)))</formula>
    </cfRule>
    <cfRule type="containsText" dxfId="2874" priority="375" operator="containsText" text="Small Harm">
      <formula>NOT(ISERROR(SEARCH("Small Harm",T30)))</formula>
    </cfRule>
    <cfRule type="containsText" dxfId="2873" priority="376" operator="containsText" text="Moderate Harm">
      <formula>NOT(ISERROR(SEARCH("Moderate Harm",T30)))</formula>
    </cfRule>
    <cfRule type="containsText" dxfId="2872" priority="377" operator="containsText" text="Large Harm">
      <formula>NOT(ISERROR(SEARCH("Large Harm",T30)))</formula>
    </cfRule>
  </conditionalFormatting>
  <conditionalFormatting sqref="U30">
    <cfRule type="containsText" dxfId="2871" priority="378" operator="containsText" text="Trivial Benefit">
      <formula>NOT(ISERROR(SEARCH("Trivial Benefit",U30)))</formula>
    </cfRule>
    <cfRule type="containsText" dxfId="2870" priority="379" operator="containsText" text="Small Benefit">
      <formula>NOT(ISERROR(SEARCH("Small Benefit",U30)))</formula>
    </cfRule>
    <cfRule type="containsText" dxfId="2869" priority="380" operator="containsText" text="Moderate Benefit">
      <formula>NOT(ISERROR(SEARCH("Moderate Benefit",U30)))</formula>
    </cfRule>
    <cfRule type="containsText" dxfId="2868" priority="381" operator="containsText" text="Large Benefit">
      <formula>NOT(ISERROR(SEARCH("Large Benefit",U30)))</formula>
    </cfRule>
    <cfRule type="containsText" dxfId="2867" priority="382" operator="containsText" text="Trivial Harm">
      <formula>NOT(ISERROR(SEARCH("Trivial Harm",U30)))</formula>
    </cfRule>
    <cfRule type="containsText" dxfId="2866" priority="383" operator="containsText" text="Small Harm">
      <formula>NOT(ISERROR(SEARCH("Small Harm",U30)))</formula>
    </cfRule>
    <cfRule type="containsText" dxfId="2865" priority="384" operator="containsText" text="Moderate Harm">
      <formula>NOT(ISERROR(SEARCH("Moderate Harm",U30)))</formula>
    </cfRule>
    <cfRule type="containsText" dxfId="2864" priority="385" operator="containsText" text="Large Harm">
      <formula>NOT(ISERROR(SEARCH("Large Harm",U30)))</formula>
    </cfRule>
  </conditionalFormatting>
  <conditionalFormatting sqref="U31">
    <cfRule type="containsText" dxfId="2863" priority="386" operator="containsText" text="Trivial Benefit">
      <formula>NOT(ISERROR(SEARCH("Trivial Benefit",U31)))</formula>
    </cfRule>
    <cfRule type="containsText" dxfId="2862" priority="387" operator="containsText" text="Small Benefit">
      <formula>NOT(ISERROR(SEARCH("Small Benefit",U31)))</formula>
    </cfRule>
    <cfRule type="containsText" dxfId="2861" priority="388" operator="containsText" text="Moderate Benefit">
      <formula>NOT(ISERROR(SEARCH("Moderate Benefit",U31)))</formula>
    </cfRule>
    <cfRule type="containsText" dxfId="2860" priority="389" operator="containsText" text="Large Benefit">
      <formula>NOT(ISERROR(SEARCH("Large Benefit",U31)))</formula>
    </cfRule>
    <cfRule type="containsText" dxfId="2859" priority="390" operator="containsText" text="Trivial Harm">
      <formula>NOT(ISERROR(SEARCH("Trivial Harm",U31)))</formula>
    </cfRule>
    <cfRule type="containsText" dxfId="2858" priority="391" operator="containsText" text="Small Harm">
      <formula>NOT(ISERROR(SEARCH("Small Harm",U31)))</formula>
    </cfRule>
    <cfRule type="containsText" dxfId="2857" priority="392" operator="containsText" text="Moderate Harm">
      <formula>NOT(ISERROR(SEARCH("Moderate Harm",U31)))</formula>
    </cfRule>
    <cfRule type="containsText" dxfId="2856" priority="393" operator="containsText" text="Large Harm">
      <formula>NOT(ISERROR(SEARCH("Large Harm",U31)))</formula>
    </cfRule>
  </conditionalFormatting>
  <conditionalFormatting sqref="T34:T35">
    <cfRule type="containsText" dxfId="2855" priority="394" operator="containsText" text="Trivial Benefit">
      <formula>NOT(ISERROR(SEARCH("Trivial Benefit",T34)))</formula>
    </cfRule>
    <cfRule type="containsText" dxfId="2854" priority="395" operator="containsText" text="Small Benefit">
      <formula>NOT(ISERROR(SEARCH("Small Benefit",T34)))</formula>
    </cfRule>
    <cfRule type="containsText" dxfId="2853" priority="396" operator="containsText" text="Moderate Benefit">
      <formula>NOT(ISERROR(SEARCH("Moderate Benefit",T34)))</formula>
    </cfRule>
    <cfRule type="containsText" dxfId="2852" priority="397" operator="containsText" text="Large Benefit">
      <formula>NOT(ISERROR(SEARCH("Large Benefit",T34)))</formula>
    </cfRule>
    <cfRule type="containsText" dxfId="2851" priority="398" operator="containsText" text="Trivial Harm">
      <formula>NOT(ISERROR(SEARCH("Trivial Harm",T34)))</formula>
    </cfRule>
    <cfRule type="containsText" dxfId="2850" priority="399" operator="containsText" text="Small Harm">
      <formula>NOT(ISERROR(SEARCH("Small Harm",T34)))</formula>
    </cfRule>
    <cfRule type="containsText" dxfId="2849" priority="400" operator="containsText" text="Moderate Harm">
      <formula>NOT(ISERROR(SEARCH("Moderate Harm",T34)))</formula>
    </cfRule>
    <cfRule type="containsText" dxfId="2848" priority="401" operator="containsText" text="Large Harm">
      <formula>NOT(ISERROR(SEARCH("Large Harm",T34)))</formula>
    </cfRule>
  </conditionalFormatting>
  <conditionalFormatting sqref="U34">
    <cfRule type="containsText" dxfId="2847" priority="402" operator="containsText" text="Trivial Benefit">
      <formula>NOT(ISERROR(SEARCH("Trivial Benefit",U34)))</formula>
    </cfRule>
    <cfRule type="containsText" dxfId="2846" priority="403" operator="containsText" text="Small Benefit">
      <formula>NOT(ISERROR(SEARCH("Small Benefit",U34)))</formula>
    </cfRule>
    <cfRule type="containsText" dxfId="2845" priority="404" operator="containsText" text="Moderate Benefit">
      <formula>NOT(ISERROR(SEARCH("Moderate Benefit",U34)))</formula>
    </cfRule>
    <cfRule type="containsText" dxfId="2844" priority="405" operator="containsText" text="Large Benefit">
      <formula>NOT(ISERROR(SEARCH("Large Benefit",U34)))</formula>
    </cfRule>
    <cfRule type="containsText" dxfId="2843" priority="406" operator="containsText" text="Trivial Harm">
      <formula>NOT(ISERROR(SEARCH("Trivial Harm",U34)))</formula>
    </cfRule>
    <cfRule type="containsText" dxfId="2842" priority="407" operator="containsText" text="Small Harm">
      <formula>NOT(ISERROR(SEARCH("Small Harm",U34)))</formula>
    </cfRule>
    <cfRule type="containsText" dxfId="2841" priority="408" operator="containsText" text="Moderate Harm">
      <formula>NOT(ISERROR(SEARCH("Moderate Harm",U34)))</formula>
    </cfRule>
    <cfRule type="containsText" dxfId="2840" priority="409" operator="containsText" text="Large Harm">
      <formula>NOT(ISERROR(SEARCH("Large Harm",U34)))</formula>
    </cfRule>
  </conditionalFormatting>
  <conditionalFormatting sqref="U35">
    <cfRule type="containsText" dxfId="2839" priority="410" operator="containsText" text="Trivial Benefit">
      <formula>NOT(ISERROR(SEARCH("Trivial Benefit",U35)))</formula>
    </cfRule>
    <cfRule type="containsText" dxfId="2838" priority="411" operator="containsText" text="Small Benefit">
      <formula>NOT(ISERROR(SEARCH("Small Benefit",U35)))</formula>
    </cfRule>
    <cfRule type="containsText" dxfId="2837" priority="412" operator="containsText" text="Moderate Benefit">
      <formula>NOT(ISERROR(SEARCH("Moderate Benefit",U35)))</formula>
    </cfRule>
    <cfRule type="containsText" dxfId="2836" priority="413" operator="containsText" text="Large Benefit">
      <formula>NOT(ISERROR(SEARCH("Large Benefit",U35)))</formula>
    </cfRule>
    <cfRule type="containsText" dxfId="2835" priority="414" operator="containsText" text="Trivial Harm">
      <formula>NOT(ISERROR(SEARCH("Trivial Harm",U35)))</formula>
    </cfRule>
    <cfRule type="containsText" dxfId="2834" priority="415" operator="containsText" text="Small Harm">
      <formula>NOT(ISERROR(SEARCH("Small Harm",U35)))</formula>
    </cfRule>
    <cfRule type="containsText" dxfId="2833" priority="416" operator="containsText" text="Moderate Harm">
      <formula>NOT(ISERROR(SEARCH("Moderate Harm",U35)))</formula>
    </cfRule>
    <cfRule type="containsText" dxfId="2832" priority="417" operator="containsText" text="Large Harm">
      <formula>NOT(ISERROR(SEARCH("Large Harm",U35)))</formula>
    </cfRule>
  </conditionalFormatting>
  <conditionalFormatting sqref="T38:T39">
    <cfRule type="containsText" dxfId="2831" priority="418" operator="containsText" text="Trivial Benefit">
      <formula>NOT(ISERROR(SEARCH("Trivial Benefit",T38)))</formula>
    </cfRule>
    <cfRule type="containsText" dxfId="2830" priority="419" operator="containsText" text="Small Benefit">
      <formula>NOT(ISERROR(SEARCH("Small Benefit",T38)))</formula>
    </cfRule>
    <cfRule type="containsText" dxfId="2829" priority="420" operator="containsText" text="Moderate Benefit">
      <formula>NOT(ISERROR(SEARCH("Moderate Benefit",T38)))</formula>
    </cfRule>
    <cfRule type="containsText" dxfId="2828" priority="421" operator="containsText" text="Large Benefit">
      <formula>NOT(ISERROR(SEARCH("Large Benefit",T38)))</formula>
    </cfRule>
    <cfRule type="containsText" dxfId="2827" priority="422" operator="containsText" text="Trivial Harm">
      <formula>NOT(ISERROR(SEARCH("Trivial Harm",T38)))</formula>
    </cfRule>
    <cfRule type="containsText" dxfId="2826" priority="423" operator="containsText" text="Small Harm">
      <formula>NOT(ISERROR(SEARCH("Small Harm",T38)))</formula>
    </cfRule>
    <cfRule type="containsText" dxfId="2825" priority="424" operator="containsText" text="Moderate Harm">
      <formula>NOT(ISERROR(SEARCH("Moderate Harm",T38)))</formula>
    </cfRule>
    <cfRule type="containsText" dxfId="2824" priority="425" operator="containsText" text="Large Harm">
      <formula>NOT(ISERROR(SEARCH("Large Harm",T38)))</formula>
    </cfRule>
  </conditionalFormatting>
  <conditionalFormatting sqref="U38">
    <cfRule type="containsText" dxfId="2823" priority="426" operator="containsText" text="Trivial Benefit">
      <formula>NOT(ISERROR(SEARCH("Trivial Benefit",U38)))</formula>
    </cfRule>
    <cfRule type="containsText" dxfId="2822" priority="427" operator="containsText" text="Small Benefit">
      <formula>NOT(ISERROR(SEARCH("Small Benefit",U38)))</formula>
    </cfRule>
    <cfRule type="containsText" dxfId="2821" priority="428" operator="containsText" text="Moderate Benefit">
      <formula>NOT(ISERROR(SEARCH("Moderate Benefit",U38)))</formula>
    </cfRule>
    <cfRule type="containsText" dxfId="2820" priority="429" operator="containsText" text="Large Benefit">
      <formula>NOT(ISERROR(SEARCH("Large Benefit",U38)))</formula>
    </cfRule>
    <cfRule type="containsText" dxfId="2819" priority="430" operator="containsText" text="Trivial Harm">
      <formula>NOT(ISERROR(SEARCH("Trivial Harm",U38)))</formula>
    </cfRule>
    <cfRule type="containsText" dxfId="2818" priority="431" operator="containsText" text="Small Harm">
      <formula>NOT(ISERROR(SEARCH("Small Harm",U38)))</formula>
    </cfRule>
    <cfRule type="containsText" dxfId="2817" priority="432" operator="containsText" text="Moderate Harm">
      <formula>NOT(ISERROR(SEARCH("Moderate Harm",U38)))</formula>
    </cfRule>
    <cfRule type="containsText" dxfId="2816" priority="433" operator="containsText" text="Large Harm">
      <formula>NOT(ISERROR(SEARCH("Large Harm",U38)))</formula>
    </cfRule>
  </conditionalFormatting>
  <conditionalFormatting sqref="U39">
    <cfRule type="containsText" dxfId="2815" priority="434" operator="containsText" text="Trivial Benefit">
      <formula>NOT(ISERROR(SEARCH("Trivial Benefit",U39)))</formula>
    </cfRule>
    <cfRule type="containsText" dxfId="2814" priority="435" operator="containsText" text="Small Benefit">
      <formula>NOT(ISERROR(SEARCH("Small Benefit",U39)))</formula>
    </cfRule>
    <cfRule type="containsText" dxfId="2813" priority="436" operator="containsText" text="Moderate Benefit">
      <formula>NOT(ISERROR(SEARCH("Moderate Benefit",U39)))</formula>
    </cfRule>
    <cfRule type="containsText" dxfId="2812" priority="437" operator="containsText" text="Large Benefit">
      <formula>NOT(ISERROR(SEARCH("Large Benefit",U39)))</formula>
    </cfRule>
    <cfRule type="containsText" dxfId="2811" priority="438" operator="containsText" text="Trivial Harm">
      <formula>NOT(ISERROR(SEARCH("Trivial Harm",U39)))</formula>
    </cfRule>
    <cfRule type="containsText" dxfId="2810" priority="439" operator="containsText" text="Small Harm">
      <formula>NOT(ISERROR(SEARCH("Small Harm",U39)))</formula>
    </cfRule>
    <cfRule type="containsText" dxfId="2809" priority="440" operator="containsText" text="Moderate Harm">
      <formula>NOT(ISERROR(SEARCH("Moderate Harm",U39)))</formula>
    </cfRule>
    <cfRule type="containsText" dxfId="2808" priority="441" operator="containsText" text="Large Harm">
      <formula>NOT(ISERROR(SEARCH("Large Harm",U39)))</formula>
    </cfRule>
  </conditionalFormatting>
  <conditionalFormatting sqref="T42:T43">
    <cfRule type="containsText" dxfId="2807" priority="442" operator="containsText" text="Trivial Benefit">
      <formula>NOT(ISERROR(SEARCH("Trivial Benefit",T42)))</formula>
    </cfRule>
    <cfRule type="containsText" dxfId="2806" priority="443" operator="containsText" text="Small Benefit">
      <formula>NOT(ISERROR(SEARCH("Small Benefit",T42)))</formula>
    </cfRule>
    <cfRule type="containsText" dxfId="2805" priority="444" operator="containsText" text="Moderate Benefit">
      <formula>NOT(ISERROR(SEARCH("Moderate Benefit",T42)))</formula>
    </cfRule>
    <cfRule type="containsText" dxfId="2804" priority="445" operator="containsText" text="Large Benefit">
      <formula>NOT(ISERROR(SEARCH("Large Benefit",T42)))</formula>
    </cfRule>
    <cfRule type="containsText" dxfId="2803" priority="446" operator="containsText" text="Trivial Harm">
      <formula>NOT(ISERROR(SEARCH("Trivial Harm",T42)))</formula>
    </cfRule>
    <cfRule type="containsText" dxfId="2802" priority="447" operator="containsText" text="Small Harm">
      <formula>NOT(ISERROR(SEARCH("Small Harm",T42)))</formula>
    </cfRule>
    <cfRule type="containsText" dxfId="2801" priority="448" operator="containsText" text="Moderate Harm">
      <formula>NOT(ISERROR(SEARCH("Moderate Harm",T42)))</formula>
    </cfRule>
    <cfRule type="containsText" dxfId="2800" priority="449" operator="containsText" text="Large Harm">
      <formula>NOT(ISERROR(SEARCH("Large Harm",T42)))</formula>
    </cfRule>
  </conditionalFormatting>
  <conditionalFormatting sqref="U42">
    <cfRule type="containsText" dxfId="2799" priority="450" operator="containsText" text="Trivial Benefit">
      <formula>NOT(ISERROR(SEARCH("Trivial Benefit",U42)))</formula>
    </cfRule>
    <cfRule type="containsText" dxfId="2798" priority="451" operator="containsText" text="Small Benefit">
      <formula>NOT(ISERROR(SEARCH("Small Benefit",U42)))</formula>
    </cfRule>
    <cfRule type="containsText" dxfId="2797" priority="452" operator="containsText" text="Moderate Benefit">
      <formula>NOT(ISERROR(SEARCH("Moderate Benefit",U42)))</formula>
    </cfRule>
    <cfRule type="containsText" dxfId="2796" priority="453" operator="containsText" text="Large Benefit">
      <formula>NOT(ISERROR(SEARCH("Large Benefit",U42)))</formula>
    </cfRule>
    <cfRule type="containsText" dxfId="2795" priority="454" operator="containsText" text="Trivial Harm">
      <formula>NOT(ISERROR(SEARCH("Trivial Harm",U42)))</formula>
    </cfRule>
    <cfRule type="containsText" dxfId="2794" priority="455" operator="containsText" text="Small Harm">
      <formula>NOT(ISERROR(SEARCH("Small Harm",U42)))</formula>
    </cfRule>
    <cfRule type="containsText" dxfId="2793" priority="456" operator="containsText" text="Moderate Harm">
      <formula>NOT(ISERROR(SEARCH("Moderate Harm",U42)))</formula>
    </cfRule>
    <cfRule type="containsText" dxfId="2792" priority="457" operator="containsText" text="Large Harm">
      <formula>NOT(ISERROR(SEARCH("Large Harm",U42)))</formula>
    </cfRule>
  </conditionalFormatting>
  <conditionalFormatting sqref="U43">
    <cfRule type="containsText" dxfId="2791" priority="458" operator="containsText" text="Trivial Benefit">
      <formula>NOT(ISERROR(SEARCH("Trivial Benefit",U43)))</formula>
    </cfRule>
    <cfRule type="containsText" dxfId="2790" priority="459" operator="containsText" text="Small Benefit">
      <formula>NOT(ISERROR(SEARCH("Small Benefit",U43)))</formula>
    </cfRule>
    <cfRule type="containsText" dxfId="2789" priority="460" operator="containsText" text="Moderate Benefit">
      <formula>NOT(ISERROR(SEARCH("Moderate Benefit",U43)))</formula>
    </cfRule>
    <cfRule type="containsText" dxfId="2788" priority="461" operator="containsText" text="Large Benefit">
      <formula>NOT(ISERROR(SEARCH("Large Benefit",U43)))</formula>
    </cfRule>
    <cfRule type="containsText" dxfId="2787" priority="462" operator="containsText" text="Trivial Harm">
      <formula>NOT(ISERROR(SEARCH("Trivial Harm",U43)))</formula>
    </cfRule>
    <cfRule type="containsText" dxfId="2786" priority="463" operator="containsText" text="Small Harm">
      <formula>NOT(ISERROR(SEARCH("Small Harm",U43)))</formula>
    </cfRule>
    <cfRule type="containsText" dxfId="2785" priority="464" operator="containsText" text="Moderate Harm">
      <formula>NOT(ISERROR(SEARCH("Moderate Harm",U43)))</formula>
    </cfRule>
    <cfRule type="containsText" dxfId="2784" priority="465" operator="containsText" text="Large Harm">
      <formula>NOT(ISERROR(SEARCH("Large Harm",U43)))</formula>
    </cfRule>
  </conditionalFormatting>
  <conditionalFormatting sqref="T46:T47">
    <cfRule type="containsText" dxfId="2783" priority="466" operator="containsText" text="Trivial Benefit">
      <formula>NOT(ISERROR(SEARCH("Trivial Benefit",T46)))</formula>
    </cfRule>
    <cfRule type="containsText" dxfId="2782" priority="467" operator="containsText" text="Small Benefit">
      <formula>NOT(ISERROR(SEARCH("Small Benefit",T46)))</formula>
    </cfRule>
    <cfRule type="containsText" dxfId="2781" priority="468" operator="containsText" text="Moderate Benefit">
      <formula>NOT(ISERROR(SEARCH("Moderate Benefit",T46)))</formula>
    </cfRule>
    <cfRule type="containsText" dxfId="2780" priority="469" operator="containsText" text="Large Benefit">
      <formula>NOT(ISERROR(SEARCH("Large Benefit",T46)))</formula>
    </cfRule>
    <cfRule type="containsText" dxfId="2779" priority="470" operator="containsText" text="Trivial Harm">
      <formula>NOT(ISERROR(SEARCH("Trivial Harm",T46)))</formula>
    </cfRule>
    <cfRule type="containsText" dxfId="2778" priority="471" operator="containsText" text="Small Harm">
      <formula>NOT(ISERROR(SEARCH("Small Harm",T46)))</formula>
    </cfRule>
    <cfRule type="containsText" dxfId="2777" priority="472" operator="containsText" text="Moderate Harm">
      <formula>NOT(ISERROR(SEARCH("Moderate Harm",T46)))</formula>
    </cfRule>
    <cfRule type="containsText" dxfId="2776" priority="473" operator="containsText" text="Large Harm">
      <formula>NOT(ISERROR(SEARCH("Large Harm",T46)))</formula>
    </cfRule>
  </conditionalFormatting>
  <conditionalFormatting sqref="U46">
    <cfRule type="containsText" dxfId="2775" priority="474" operator="containsText" text="Trivial Benefit">
      <formula>NOT(ISERROR(SEARCH("Trivial Benefit",U46)))</formula>
    </cfRule>
    <cfRule type="containsText" dxfId="2774" priority="475" operator="containsText" text="Small Benefit">
      <formula>NOT(ISERROR(SEARCH("Small Benefit",U46)))</formula>
    </cfRule>
    <cfRule type="containsText" dxfId="2773" priority="476" operator="containsText" text="Moderate Benefit">
      <formula>NOT(ISERROR(SEARCH("Moderate Benefit",U46)))</formula>
    </cfRule>
    <cfRule type="containsText" dxfId="2772" priority="477" operator="containsText" text="Large Benefit">
      <formula>NOT(ISERROR(SEARCH("Large Benefit",U46)))</formula>
    </cfRule>
    <cfRule type="containsText" dxfId="2771" priority="478" operator="containsText" text="Trivial Harm">
      <formula>NOT(ISERROR(SEARCH("Trivial Harm",U46)))</formula>
    </cfRule>
    <cfRule type="containsText" dxfId="2770" priority="479" operator="containsText" text="Small Harm">
      <formula>NOT(ISERROR(SEARCH("Small Harm",U46)))</formula>
    </cfRule>
    <cfRule type="containsText" dxfId="2769" priority="480" operator="containsText" text="Moderate Harm">
      <formula>NOT(ISERROR(SEARCH("Moderate Harm",U46)))</formula>
    </cfRule>
    <cfRule type="containsText" dxfId="2768" priority="481" operator="containsText" text="Large Harm">
      <formula>NOT(ISERROR(SEARCH("Large Harm",U46)))</formula>
    </cfRule>
  </conditionalFormatting>
  <conditionalFormatting sqref="U47">
    <cfRule type="containsText" dxfId="2767" priority="482" operator="containsText" text="Trivial Benefit">
      <formula>NOT(ISERROR(SEARCH("Trivial Benefit",U47)))</formula>
    </cfRule>
    <cfRule type="containsText" dxfId="2766" priority="483" operator="containsText" text="Small Benefit">
      <formula>NOT(ISERROR(SEARCH("Small Benefit",U47)))</formula>
    </cfRule>
    <cfRule type="containsText" dxfId="2765" priority="484" operator="containsText" text="Moderate Benefit">
      <formula>NOT(ISERROR(SEARCH("Moderate Benefit",U47)))</formula>
    </cfRule>
    <cfRule type="containsText" dxfId="2764" priority="485" operator="containsText" text="Large Benefit">
      <formula>NOT(ISERROR(SEARCH("Large Benefit",U47)))</formula>
    </cfRule>
    <cfRule type="containsText" dxfId="2763" priority="486" operator="containsText" text="Trivial Harm">
      <formula>NOT(ISERROR(SEARCH("Trivial Harm",U47)))</formula>
    </cfRule>
    <cfRule type="containsText" dxfId="2762" priority="487" operator="containsText" text="Small Harm">
      <formula>NOT(ISERROR(SEARCH("Small Harm",U47)))</formula>
    </cfRule>
    <cfRule type="containsText" dxfId="2761" priority="488" operator="containsText" text="Moderate Harm">
      <formula>NOT(ISERROR(SEARCH("Moderate Harm",U47)))</formula>
    </cfRule>
    <cfRule type="containsText" dxfId="2760" priority="489" operator="containsText" text="Large Harm">
      <formula>NOT(ISERROR(SEARCH("Large Harm",U47)))</formula>
    </cfRule>
  </conditionalFormatting>
  <conditionalFormatting sqref="T51">
    <cfRule type="containsText" dxfId="2759" priority="490" operator="containsText" text="Trivial Benefit">
      <formula>NOT(ISERROR(SEARCH("Trivial Benefit",T51)))</formula>
    </cfRule>
    <cfRule type="containsText" dxfId="2758" priority="491" operator="containsText" text="Small Benefit">
      <formula>NOT(ISERROR(SEARCH("Small Benefit",T51)))</formula>
    </cfRule>
    <cfRule type="containsText" dxfId="2757" priority="492" operator="containsText" text="Moderate Benefit">
      <formula>NOT(ISERROR(SEARCH("Moderate Benefit",T51)))</formula>
    </cfRule>
    <cfRule type="containsText" dxfId="2756" priority="493" operator="containsText" text="Large Benefit">
      <formula>NOT(ISERROR(SEARCH("Large Benefit",T51)))</formula>
    </cfRule>
    <cfRule type="containsText" dxfId="2755" priority="494" operator="containsText" text="Trivial Harm">
      <formula>NOT(ISERROR(SEARCH("Trivial Harm",T51)))</formula>
    </cfRule>
    <cfRule type="containsText" dxfId="2754" priority="495" operator="containsText" text="Small Harm">
      <formula>NOT(ISERROR(SEARCH("Small Harm",T51)))</formula>
    </cfRule>
    <cfRule type="containsText" dxfId="2753" priority="496" operator="containsText" text="Moderate Harm">
      <formula>NOT(ISERROR(SEARCH("Moderate Harm",T51)))</formula>
    </cfRule>
    <cfRule type="containsText" dxfId="2752" priority="497" operator="containsText" text="Large Harm">
      <formula>NOT(ISERROR(SEARCH("Large Harm",T51)))</formula>
    </cfRule>
  </conditionalFormatting>
  <conditionalFormatting sqref="U51">
    <cfRule type="containsText" dxfId="2751" priority="498" operator="containsText" text="Trivial Benefit">
      <formula>NOT(ISERROR(SEARCH("Trivial Benefit",U51)))</formula>
    </cfRule>
    <cfRule type="containsText" dxfId="2750" priority="499" operator="containsText" text="Small Benefit">
      <formula>NOT(ISERROR(SEARCH("Small Benefit",U51)))</formula>
    </cfRule>
    <cfRule type="containsText" dxfId="2749" priority="500" operator="containsText" text="Moderate Benefit">
      <formula>NOT(ISERROR(SEARCH("Moderate Benefit",U51)))</formula>
    </cfRule>
    <cfRule type="containsText" dxfId="2748" priority="501" operator="containsText" text="Large Benefit">
      <formula>NOT(ISERROR(SEARCH("Large Benefit",U51)))</formula>
    </cfRule>
    <cfRule type="containsText" dxfId="2747" priority="502" operator="containsText" text="Trivial Harm">
      <formula>NOT(ISERROR(SEARCH("Trivial Harm",U51)))</formula>
    </cfRule>
    <cfRule type="containsText" dxfId="2746" priority="503" operator="containsText" text="Small Harm">
      <formula>NOT(ISERROR(SEARCH("Small Harm",U51)))</formula>
    </cfRule>
    <cfRule type="containsText" dxfId="2745" priority="504" operator="containsText" text="Moderate Harm">
      <formula>NOT(ISERROR(SEARCH("Moderate Harm",U51)))</formula>
    </cfRule>
    <cfRule type="containsText" dxfId="2744" priority="505" operator="containsText" text="Large Harm">
      <formula>NOT(ISERROR(SEARCH("Large Harm",U51)))</formula>
    </cfRule>
  </conditionalFormatting>
  <conditionalFormatting sqref="T55">
    <cfRule type="containsText" dxfId="2743" priority="506" operator="containsText" text="Trivial Benefit">
      <formula>NOT(ISERROR(SEARCH("Trivial Benefit",T55)))</formula>
    </cfRule>
    <cfRule type="containsText" dxfId="2742" priority="507" operator="containsText" text="Small Benefit">
      <formula>NOT(ISERROR(SEARCH("Small Benefit",T55)))</formula>
    </cfRule>
    <cfRule type="containsText" dxfId="2741" priority="508" operator="containsText" text="Moderate Benefit">
      <formula>NOT(ISERROR(SEARCH("Moderate Benefit",T55)))</formula>
    </cfRule>
    <cfRule type="containsText" dxfId="2740" priority="509" operator="containsText" text="Large Benefit">
      <formula>NOT(ISERROR(SEARCH("Large Benefit",T55)))</formula>
    </cfRule>
    <cfRule type="containsText" dxfId="2739" priority="510" operator="containsText" text="Trivial Harm">
      <formula>NOT(ISERROR(SEARCH("Trivial Harm",T55)))</formula>
    </cfRule>
    <cfRule type="containsText" dxfId="2738" priority="511" operator="containsText" text="Small Harm">
      <formula>NOT(ISERROR(SEARCH("Small Harm",T55)))</formula>
    </cfRule>
    <cfRule type="containsText" dxfId="2737" priority="512" operator="containsText" text="Moderate Harm">
      <formula>NOT(ISERROR(SEARCH("Moderate Harm",T55)))</formula>
    </cfRule>
    <cfRule type="containsText" dxfId="2736" priority="513" operator="containsText" text="Large Harm">
      <formula>NOT(ISERROR(SEARCH("Large Harm",T55)))</formula>
    </cfRule>
  </conditionalFormatting>
  <conditionalFormatting sqref="U55">
    <cfRule type="containsText" dxfId="2735" priority="514" operator="containsText" text="Trivial Benefit">
      <formula>NOT(ISERROR(SEARCH("Trivial Benefit",U55)))</formula>
    </cfRule>
    <cfRule type="containsText" dxfId="2734" priority="515" operator="containsText" text="Small Benefit">
      <formula>NOT(ISERROR(SEARCH("Small Benefit",U55)))</formula>
    </cfRule>
    <cfRule type="containsText" dxfId="2733" priority="516" operator="containsText" text="Moderate Benefit">
      <formula>NOT(ISERROR(SEARCH("Moderate Benefit",U55)))</formula>
    </cfRule>
    <cfRule type="containsText" dxfId="2732" priority="517" operator="containsText" text="Large Benefit">
      <formula>NOT(ISERROR(SEARCH("Large Benefit",U55)))</formula>
    </cfRule>
    <cfRule type="containsText" dxfId="2731" priority="518" operator="containsText" text="Trivial Harm">
      <formula>NOT(ISERROR(SEARCH("Trivial Harm",U55)))</formula>
    </cfRule>
    <cfRule type="containsText" dxfId="2730" priority="519" operator="containsText" text="Small Harm">
      <formula>NOT(ISERROR(SEARCH("Small Harm",U55)))</formula>
    </cfRule>
    <cfRule type="containsText" dxfId="2729" priority="520" operator="containsText" text="Moderate Harm">
      <formula>NOT(ISERROR(SEARCH("Moderate Harm",U55)))</formula>
    </cfRule>
    <cfRule type="containsText" dxfId="2728" priority="521" operator="containsText" text="Large Harm">
      <formula>NOT(ISERROR(SEARCH("Large Harm",U55)))</formula>
    </cfRule>
  </conditionalFormatting>
  <conditionalFormatting sqref="U54">
    <cfRule type="containsText" dxfId="2727" priority="522" operator="containsText" text="Trivial Benefit">
      <formula>NOT(ISERROR(SEARCH("Trivial Benefit",U54)))</formula>
    </cfRule>
    <cfRule type="containsText" dxfId="2726" priority="523" operator="containsText" text="Small Benefit">
      <formula>NOT(ISERROR(SEARCH("Small Benefit",U54)))</formula>
    </cfRule>
    <cfRule type="containsText" dxfId="2725" priority="524" operator="containsText" text="Moderate Benefit">
      <formula>NOT(ISERROR(SEARCH("Moderate Benefit",U54)))</formula>
    </cfRule>
    <cfRule type="containsText" dxfId="2724" priority="525" operator="containsText" text="Large Benefit">
      <formula>NOT(ISERROR(SEARCH("Large Benefit",U54)))</formula>
    </cfRule>
    <cfRule type="containsText" dxfId="2723" priority="526" operator="containsText" text="Trivial Harm">
      <formula>NOT(ISERROR(SEARCH("Trivial Harm",U54)))</formula>
    </cfRule>
    <cfRule type="containsText" dxfId="2722" priority="527" operator="containsText" text="Small Harm">
      <formula>NOT(ISERROR(SEARCH("Small Harm",U54)))</formula>
    </cfRule>
    <cfRule type="containsText" dxfId="2721" priority="528" operator="containsText" text="Moderate Harm">
      <formula>NOT(ISERROR(SEARCH("Moderate Harm",U54)))</formula>
    </cfRule>
    <cfRule type="containsText" dxfId="2720" priority="529" operator="containsText" text="Large Harm">
      <formula>NOT(ISERROR(SEARCH("Large Harm",U54)))</formula>
    </cfRule>
  </conditionalFormatting>
  <conditionalFormatting sqref="T50">
    <cfRule type="containsText" dxfId="2719" priority="530" operator="containsText" text="Trivial Benefit">
      <formula>NOT(ISERROR(SEARCH("Trivial Benefit",T50)))</formula>
    </cfRule>
    <cfRule type="containsText" dxfId="2718" priority="531" operator="containsText" text="Small Benefit">
      <formula>NOT(ISERROR(SEARCH("Small Benefit",T50)))</formula>
    </cfRule>
    <cfRule type="containsText" dxfId="2717" priority="532" operator="containsText" text="Moderate Benefit">
      <formula>NOT(ISERROR(SEARCH("Moderate Benefit",T50)))</formula>
    </cfRule>
    <cfRule type="containsText" dxfId="2716" priority="533" operator="containsText" text="Large Benefit">
      <formula>NOT(ISERROR(SEARCH("Large Benefit",T50)))</formula>
    </cfRule>
    <cfRule type="containsText" dxfId="2715" priority="534" operator="containsText" text="Trivial Harm">
      <formula>NOT(ISERROR(SEARCH("Trivial Harm",T50)))</formula>
    </cfRule>
    <cfRule type="containsText" dxfId="2714" priority="535" operator="containsText" text="Small Harm">
      <formula>NOT(ISERROR(SEARCH("Small Harm",T50)))</formula>
    </cfRule>
    <cfRule type="containsText" dxfId="2713" priority="536" operator="containsText" text="Moderate Harm">
      <formula>NOT(ISERROR(SEARCH("Moderate Harm",T50)))</formula>
    </cfRule>
    <cfRule type="containsText" dxfId="2712" priority="537" operator="containsText" text="Large Harm">
      <formula>NOT(ISERROR(SEARCH("Large Harm",T50)))</formula>
    </cfRule>
  </conditionalFormatting>
  <conditionalFormatting sqref="U50">
    <cfRule type="containsText" dxfId="2711" priority="538" operator="containsText" text="Trivial Benefit">
      <formula>NOT(ISERROR(SEARCH("Trivial Benefit",U50)))</formula>
    </cfRule>
    <cfRule type="containsText" dxfId="2710" priority="539" operator="containsText" text="Small Benefit">
      <formula>NOT(ISERROR(SEARCH("Small Benefit",U50)))</formula>
    </cfRule>
    <cfRule type="containsText" dxfId="2709" priority="540" operator="containsText" text="Moderate Benefit">
      <formula>NOT(ISERROR(SEARCH("Moderate Benefit",U50)))</formula>
    </cfRule>
    <cfRule type="containsText" dxfId="2708" priority="541" operator="containsText" text="Large Benefit">
      <formula>NOT(ISERROR(SEARCH("Large Benefit",U50)))</formula>
    </cfRule>
    <cfRule type="containsText" dxfId="2707" priority="542" operator="containsText" text="Trivial Harm">
      <formula>NOT(ISERROR(SEARCH("Trivial Harm",U50)))</formula>
    </cfRule>
    <cfRule type="containsText" dxfId="2706" priority="543" operator="containsText" text="Small Harm">
      <formula>NOT(ISERROR(SEARCH("Small Harm",U50)))</formula>
    </cfRule>
    <cfRule type="containsText" dxfId="2705" priority="544" operator="containsText" text="Moderate Harm">
      <formula>NOT(ISERROR(SEARCH("Moderate Harm",U50)))</formula>
    </cfRule>
    <cfRule type="containsText" dxfId="2704" priority="545" operator="containsText" text="Large Harm">
      <formula>NOT(ISERROR(SEARCH("Large Harm",U50)))</formula>
    </cfRule>
  </conditionalFormatting>
  <conditionalFormatting sqref="T54">
    <cfRule type="containsText" dxfId="2703" priority="546" operator="containsText" text="Trivial Benefit">
      <formula>NOT(ISERROR(SEARCH("Trivial Benefit",T54)))</formula>
    </cfRule>
    <cfRule type="containsText" dxfId="2702" priority="547" operator="containsText" text="Small Benefit">
      <formula>NOT(ISERROR(SEARCH("Small Benefit",T54)))</formula>
    </cfRule>
    <cfRule type="containsText" dxfId="2701" priority="548" operator="containsText" text="Moderate Benefit">
      <formula>NOT(ISERROR(SEARCH("Moderate Benefit",T54)))</formula>
    </cfRule>
    <cfRule type="containsText" dxfId="2700" priority="549" operator="containsText" text="Large Benefit">
      <formula>NOT(ISERROR(SEARCH("Large Benefit",T54)))</formula>
    </cfRule>
    <cfRule type="containsText" dxfId="2699" priority="550" operator="containsText" text="Trivial Harm">
      <formula>NOT(ISERROR(SEARCH("Trivial Harm",T54)))</formula>
    </cfRule>
    <cfRule type="containsText" dxfId="2698" priority="551" operator="containsText" text="Small Harm">
      <formula>NOT(ISERROR(SEARCH("Small Harm",T54)))</formula>
    </cfRule>
    <cfRule type="containsText" dxfId="2697" priority="552" operator="containsText" text="Moderate Harm">
      <formula>NOT(ISERROR(SEARCH("Moderate Harm",T54)))</formula>
    </cfRule>
    <cfRule type="containsText" dxfId="2696" priority="553" operator="containsText" text="Large Harm">
      <formula>NOT(ISERROR(SEARCH("Large Harm",T54)))</formula>
    </cfRule>
  </conditionalFormatting>
  <pageMargins left="0.7" right="0.7" top="0.75" bottom="0.75" header="0.511811023622047" footer="0.511811023622047"/>
  <pageSetup paperSize="9" orientation="portrait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Sheet1!$A$2:$A$5</xm:f>
          </x14:formula1>
          <x14:formula2>
            <xm:f>0</xm:f>
          </x14:formula2>
          <xm:sqref>B9:V9 B13:V13 B17:V17 B21:V21 B25:V25 B29:V29 B33:V33 B37:V37 B41:V41 B45:V45 B49:V49 B53:V53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tabSelected="1" zoomScale="147" zoomScaleNormal="147" workbookViewId="0">
      <selection activeCell="F20" sqref="F20"/>
    </sheetView>
  </sheetViews>
  <sheetFormatPr defaultColWidth="11" defaultRowHeight="15.6" x14ac:dyDescent="0.3"/>
  <cols>
    <col min="1" max="1" width="5.09765625" style="4" customWidth="1"/>
    <col min="2" max="2" width="5.09765625" style="56" customWidth="1"/>
    <col min="3" max="3" width="16.5" style="4" customWidth="1"/>
    <col min="4" max="4" width="11.3984375" style="56" customWidth="1"/>
    <col min="5" max="5" width="8.59765625" style="4" customWidth="1"/>
    <col min="6" max="6" width="15.59765625" style="4" customWidth="1"/>
    <col min="7" max="7" width="18.09765625" style="4" customWidth="1"/>
    <col min="8" max="8" width="15.59765625" style="4" customWidth="1"/>
    <col min="9" max="9" width="9.8984375" style="4" customWidth="1"/>
  </cols>
  <sheetData>
    <row r="1" spans="1:11" s="60" customFormat="1" ht="18" x14ac:dyDescent="0.35">
      <c r="A1" s="57"/>
      <c r="B1" s="58"/>
      <c r="C1" s="59"/>
      <c r="D1" s="58"/>
      <c r="E1" s="59"/>
      <c r="F1" s="59"/>
      <c r="G1" s="59"/>
      <c r="H1" s="59"/>
      <c r="I1" s="59"/>
    </row>
    <row r="2" spans="1:11" s="60" customFormat="1" ht="18" x14ac:dyDescent="0.35">
      <c r="A2" s="57"/>
      <c r="B2" s="3" t="s">
        <v>96</v>
      </c>
      <c r="C2" s="3"/>
      <c r="D2" s="3"/>
      <c r="E2" s="3"/>
      <c r="F2" s="3"/>
      <c r="G2" s="3"/>
      <c r="H2" s="3"/>
      <c r="I2" s="3"/>
    </row>
    <row r="3" spans="1:11" x14ac:dyDescent="0.3">
      <c r="B3" s="61" t="s">
        <v>97</v>
      </c>
      <c r="C3" s="62" t="str">
        <f>'NMA SOF-PMS'!A1</f>
        <v>Intervention</v>
      </c>
      <c r="D3" s="63" t="str">
        <f>'NMA SOF-PMS'!$Y$1</f>
        <v># Outcomes</v>
      </c>
      <c r="E3" s="62" t="str">
        <f>'NMA SOF-PMS'!A9</f>
        <v>Certainty</v>
      </c>
      <c r="F3" s="62" t="s">
        <v>68</v>
      </c>
      <c r="G3" s="62" t="s">
        <v>69</v>
      </c>
      <c r="H3" s="62" t="s">
        <v>98</v>
      </c>
      <c r="I3" s="62" t="str">
        <f>'NMA SOF-PMS'!A11</f>
        <v>SumValue</v>
      </c>
    </row>
    <row r="4" spans="1:11" x14ac:dyDescent="0.3">
      <c r="B4" s="64">
        <v>1</v>
      </c>
      <c r="C4" s="65" t="str">
        <f>'NMA SOF-PMS'!A40</f>
        <v>Azathioprine</v>
      </c>
      <c r="D4" s="64">
        <f>'NMA SOF-PMS'!$Y$40</f>
        <v>4</v>
      </c>
      <c r="E4" s="66" t="str">
        <f>'NMA SOF-PMS'!V41</f>
        <v>⊕OOO</v>
      </c>
      <c r="F4" s="67" t="str">
        <f>'NMA SOF-PMS'!T42</f>
        <v>Large Benefit</v>
      </c>
      <c r="G4" s="67" t="str">
        <f>'NMA SOF-PMS'!U42</f>
        <v>Trivial Harm</v>
      </c>
      <c r="H4" s="67" t="str">
        <f>'NMA SOF-PMS'!V42</f>
        <v>Large Benefit</v>
      </c>
      <c r="I4" s="68">
        <f>'NMA SOF-PMS'!V43</f>
        <v>0.18558899999999998</v>
      </c>
    </row>
    <row r="5" spans="1:11" x14ac:dyDescent="0.3">
      <c r="B5" s="64">
        <v>2</v>
      </c>
      <c r="C5" s="69" t="str">
        <f>'NMA SOF-PMS'!A32</f>
        <v>Siponimod</v>
      </c>
      <c r="D5" s="64">
        <f>'NMA SOF-PMS'!$Y$32</f>
        <v>4</v>
      </c>
      <c r="E5" s="66" t="str">
        <f>'NMA SOF-PMS'!V33</f>
        <v>⊕⊕OO</v>
      </c>
      <c r="F5" s="67" t="str">
        <f>'NMA SOF-PMS'!T34</f>
        <v>Large Benefit</v>
      </c>
      <c r="G5" s="67" t="str">
        <f>'NMA SOF-PMS'!U34</f>
        <v>Trivial Harm</v>
      </c>
      <c r="H5" s="67" t="str">
        <f>'NMA SOF-PMS'!V34</f>
        <v>Large Benefit</v>
      </c>
      <c r="I5" s="68">
        <f>'NMA SOF-PMS'!V35</f>
        <v>8.0620999999999998E-2</v>
      </c>
    </row>
    <row r="6" spans="1:11" x14ac:dyDescent="0.3">
      <c r="B6" s="64">
        <v>3</v>
      </c>
      <c r="C6" s="69" t="str">
        <f>'NMA SOF-PMS'!A24</f>
        <v>Methotrexate</v>
      </c>
      <c r="D6" s="64">
        <f>'NMA SOF-PMS'!$Y$24</f>
        <v>3</v>
      </c>
      <c r="E6" s="66" t="str">
        <f>'NMA SOF-PMS'!V25</f>
        <v>⊕OOO</v>
      </c>
      <c r="F6" s="67" t="str">
        <f>'NMA SOF-PMS'!T26</f>
        <v>Large Benefit</v>
      </c>
      <c r="G6" s="67" t="str">
        <f>'NMA SOF-PMS'!U26</f>
        <v>Trivial Harm</v>
      </c>
      <c r="H6" s="67" t="str">
        <f>'NMA SOF-PMS'!V26</f>
        <v>Large Benefit</v>
      </c>
      <c r="I6" s="68">
        <f>'NMA SOF-PMS'!V27</f>
        <v>7.5459999999999999E-2</v>
      </c>
    </row>
    <row r="7" spans="1:11" x14ac:dyDescent="0.3">
      <c r="B7" s="64">
        <v>4</v>
      </c>
      <c r="C7" s="69" t="str">
        <f>'NMA SOF-PMS'!A36</f>
        <v>Rituximab</v>
      </c>
      <c r="D7" s="64">
        <f>'NMA SOF-PMS'!$Y$36</f>
        <v>4</v>
      </c>
      <c r="E7" s="66" t="str">
        <f>'NMA SOF-PMS'!V37</f>
        <v>⊕OOO</v>
      </c>
      <c r="F7" s="67" t="str">
        <f>'NMA SOF-PMS'!T38</f>
        <v>Moderate Benefit</v>
      </c>
      <c r="G7" s="67" t="str">
        <f>'NMA SOF-PMS'!U38</f>
        <v>Trivial Harm</v>
      </c>
      <c r="H7" s="67" t="str">
        <f>'NMA SOF-PMS'!V38</f>
        <v>Moderate Benefit</v>
      </c>
      <c r="I7" s="68">
        <f>'NMA SOF-PMS'!V39</f>
        <v>5.2934999999999996E-2</v>
      </c>
    </row>
    <row r="8" spans="1:11" x14ac:dyDescent="0.3">
      <c r="B8" s="64">
        <v>5</v>
      </c>
      <c r="C8" s="69" t="str">
        <f>'NMA SOF-PMS'!A8</f>
        <v>Glatiramer acetate</v>
      </c>
      <c r="D8" s="64">
        <f>'NMA SOF-PMS'!$Y$8</f>
        <v>3</v>
      </c>
      <c r="E8" s="66" t="str">
        <f>'NMA SOF-PMS'!V9</f>
        <v>⊕OOO</v>
      </c>
      <c r="F8" s="67" t="str">
        <f>'NMA SOF-PMS'!T10</f>
        <v>Moderate Benefit</v>
      </c>
      <c r="G8" s="67" t="str">
        <f>'NMA SOF-PMS'!U10</f>
        <v>Trivial Harm</v>
      </c>
      <c r="H8" s="67" t="str">
        <f>'NMA SOF-PMS'!V10</f>
        <v>Moderate Benefit</v>
      </c>
      <c r="I8" s="68">
        <f>'NMA SOF-PMS'!V11</f>
        <v>4.5892000000000002E-2</v>
      </c>
    </row>
    <row r="9" spans="1:11" x14ac:dyDescent="0.3">
      <c r="B9" s="64">
        <v>6</v>
      </c>
      <c r="C9" s="69" t="str">
        <f>'NMA SOF-PMS'!A12</f>
        <v>Immunoglobulins</v>
      </c>
      <c r="D9" s="64">
        <f>'NMA SOF-PMS'!$Y$12</f>
        <v>4</v>
      </c>
      <c r="E9" s="66" t="str">
        <f>'NMA SOF-PMS'!V13</f>
        <v>⊕OOO</v>
      </c>
      <c r="F9" s="67" t="str">
        <f>'NMA SOF-PMS'!T14</f>
        <v>Moderate Benefit</v>
      </c>
      <c r="G9" s="67" t="str">
        <f>'NMA SOF-PMS'!U14</f>
        <v>Trivial Harm</v>
      </c>
      <c r="H9" s="67" t="str">
        <f>'NMA SOF-PMS'!V14</f>
        <v>Small Benefit</v>
      </c>
      <c r="I9" s="68">
        <f>'NMA SOF-PMS'!V15</f>
        <v>3.0138999999999992E-2</v>
      </c>
    </row>
    <row r="10" spans="1:11" x14ac:dyDescent="0.3">
      <c r="B10" s="64">
        <v>7</v>
      </c>
      <c r="C10" s="69" t="str">
        <f>'NMA SOF-PMS'!A28</f>
        <v>Natalizumab</v>
      </c>
      <c r="D10" s="64">
        <f>'NMA SOF-PMS'!$Y$28</f>
        <v>4</v>
      </c>
      <c r="E10" s="66" t="str">
        <f>'NMA SOF-PMS'!V29</f>
        <v>⊕OOO</v>
      </c>
      <c r="F10" s="67" t="str">
        <f>'NMA SOF-PMS'!T30</f>
        <v>Moderate Benefit</v>
      </c>
      <c r="G10" s="67" t="str">
        <f>'NMA SOF-PMS'!U30</f>
        <v>Trivial Harm</v>
      </c>
      <c r="H10" s="70" t="str">
        <f>'NMA SOF-PMS'!V30</f>
        <v>Small Benefit</v>
      </c>
      <c r="I10" s="68">
        <f>'NMA SOF-PMS'!V31</f>
        <v>3.0040000000000018E-2</v>
      </c>
    </row>
    <row r="11" spans="1:11" x14ac:dyDescent="0.3">
      <c r="B11" s="64">
        <v>8</v>
      </c>
      <c r="C11" s="65" t="str">
        <f>'NMA SOF-PMS'!A44</f>
        <v>Ocrelizumab</v>
      </c>
      <c r="D11" s="64">
        <f>'NMA SOF-PMS'!$Y$44</f>
        <v>4</v>
      </c>
      <c r="E11" s="66" t="str">
        <f>'NMA SOF-PMS'!V45</f>
        <v>⊕OOO</v>
      </c>
      <c r="F11" s="67" t="str">
        <f>'NMA SOF-PMS'!T46</f>
        <v>Moderate Benefit</v>
      </c>
      <c r="G11" s="67" t="str">
        <f>'NMA SOF-PMS'!U46</f>
        <v>Trivial Harm</v>
      </c>
      <c r="H11" s="67" t="str">
        <f>'NMA SOF-PMS'!V46</f>
        <v>Small Benefit</v>
      </c>
      <c r="I11" s="68">
        <f>'NMA SOF-PMS'!V47</f>
        <v>2.9579000000000005E-2</v>
      </c>
      <c r="K11" s="4" t="s">
        <v>99</v>
      </c>
    </row>
    <row r="12" spans="1:11" x14ac:dyDescent="0.3">
      <c r="B12" s="64">
        <v>9</v>
      </c>
      <c r="C12" s="69" t="str">
        <f>'NMA SOF-PMS'!A20</f>
        <v>Interferon beta 1a</v>
      </c>
      <c r="D12" s="64">
        <f>'NMA SOF-PMS'!$Y$20</f>
        <v>7</v>
      </c>
      <c r="E12" s="66" t="str">
        <f>'NMA SOF-PMS'!V21</f>
        <v>⊕⊕OO</v>
      </c>
      <c r="F12" s="67" t="str">
        <f>'NMA SOF-PMS'!T22</f>
        <v>Large Benefit</v>
      </c>
      <c r="G12" s="67" t="str">
        <f>'NMA SOF-PMS'!U22</f>
        <v>Moderate Harm</v>
      </c>
      <c r="H12" s="67" t="str">
        <f>'NMA SOF-PMS'!V22</f>
        <v>Small Benefit</v>
      </c>
      <c r="I12" s="68">
        <f>'NMA SOF-PMS'!V23</f>
        <v>2.6686000000000043E-2</v>
      </c>
    </row>
    <row r="13" spans="1:11" x14ac:dyDescent="0.3">
      <c r="B13" s="64">
        <v>10</v>
      </c>
      <c r="C13" s="65" t="str">
        <f>'NMA SOF-PMS'!A48</f>
        <v>Fingolimod</v>
      </c>
      <c r="D13" s="64">
        <f>'NMA SOF-PMS'!$Y$48</f>
        <v>3</v>
      </c>
      <c r="E13" s="66" t="str">
        <f>'NMA SOF-PMS'!V49</f>
        <v>⊕⊕OO</v>
      </c>
      <c r="F13" s="67" t="str">
        <f>'NMA SOF-PMS'!T50</f>
        <v>Moderate Benefit</v>
      </c>
      <c r="G13" s="67" t="str">
        <f>'NMA SOF-PMS'!U50</f>
        <v>Trivial Harm</v>
      </c>
      <c r="H13" s="67" t="str">
        <f>'NMA SOF-PMS'!V50</f>
        <v>Small Benefit</v>
      </c>
      <c r="I13" s="68">
        <f>'NMA SOF-PMS'!V51</f>
        <v>2.0849999999999997E-2</v>
      </c>
    </row>
    <row r="14" spans="1:11" x14ac:dyDescent="0.3">
      <c r="B14" s="64">
        <v>11</v>
      </c>
      <c r="C14" s="69" t="str">
        <f>'NMA SOF-PMS'!A16</f>
        <v>Interferon beta 1b</v>
      </c>
      <c r="D14" s="64">
        <f>'NMA SOF-PMS'!$Y$16</f>
        <v>4</v>
      </c>
      <c r="E14" s="66" t="str">
        <f>'NMA SOF-PMS'!V17</f>
        <v>⊕OOO</v>
      </c>
      <c r="F14" s="67" t="str">
        <f>'NMA SOF-PMS'!T18</f>
        <v>Moderate Benefit</v>
      </c>
      <c r="G14" s="67" t="str">
        <f>'NMA SOF-PMS'!U18</f>
        <v>Small Harm</v>
      </c>
      <c r="H14" s="67" t="str">
        <f>'NMA SOF-PMS'!V18</f>
        <v>Small Benefit</v>
      </c>
      <c r="I14" s="68">
        <f>'NMA SOF-PMS'!V19</f>
        <v>1.6168000000000005E-2</v>
      </c>
    </row>
    <row r="15" spans="1:11" x14ac:dyDescent="0.3">
      <c r="B15" s="64">
        <v>12</v>
      </c>
      <c r="C15" s="71" t="str">
        <f>'NMA SOF-PMS'!A52</f>
        <v>Laquinimod</v>
      </c>
      <c r="D15" s="64">
        <f>'NMA SOF-PMS'!$Y$52</f>
        <v>2</v>
      </c>
      <c r="E15" s="66" t="str">
        <f>'NMA SOF-PMS'!V53</f>
        <v>⊕OOO</v>
      </c>
      <c r="F15" s="72" t="str">
        <f>'NMA SOF-PMS'!T54</f>
        <v>Trivial Harm</v>
      </c>
      <c r="G15" s="67" t="str">
        <f>'NMA SOF-PMS'!U54</f>
        <v>Trivial Harm</v>
      </c>
      <c r="H15" s="67" t="str">
        <f>'NMA SOF-PMS'!V54</f>
        <v>Trivial Harm</v>
      </c>
      <c r="I15" s="68">
        <f>'NMA SOF-PMS'!V55</f>
        <v>-8.5500000000000003E-3</v>
      </c>
    </row>
    <row r="16" spans="1:11" s="75" customFormat="1" ht="8.4" x14ac:dyDescent="0.2">
      <c r="A16" s="73"/>
      <c r="B16" s="74"/>
      <c r="C16" s="73"/>
      <c r="D16" s="74"/>
      <c r="E16" s="73"/>
      <c r="F16" s="73"/>
      <c r="G16" s="73"/>
      <c r="H16" s="73"/>
      <c r="I16" s="73"/>
    </row>
    <row r="17" spans="1:9" s="77" customFormat="1" ht="13.8" x14ac:dyDescent="0.3">
      <c r="A17" s="76"/>
      <c r="B17" s="2" t="s">
        <v>100</v>
      </c>
      <c r="C17" s="2"/>
      <c r="D17" s="2"/>
      <c r="E17" s="2"/>
      <c r="F17" s="2"/>
      <c r="G17" s="2"/>
      <c r="H17" s="2"/>
      <c r="I17" s="2"/>
    </row>
  </sheetData>
  <mergeCells count="2">
    <mergeCell ref="B2:I2"/>
    <mergeCell ref="B17:I17"/>
  </mergeCells>
  <conditionalFormatting sqref="H4:H15">
    <cfRule type="containsText" dxfId="2695" priority="2" operator="containsText" text="Trivial Benefit">
      <formula>NOT(ISERROR(SEARCH("Trivial Benefit",H4)))</formula>
    </cfRule>
    <cfRule type="containsText" dxfId="2694" priority="3" operator="containsText" text="Small Benefit">
      <formula>NOT(ISERROR(SEARCH("Small Benefit",H4)))</formula>
    </cfRule>
    <cfRule type="containsText" dxfId="2693" priority="4" operator="containsText" text="Moderate Benefit">
      <formula>NOT(ISERROR(SEARCH("Moderate Benefit",H4)))</formula>
    </cfRule>
    <cfRule type="containsText" dxfId="2692" priority="5" operator="containsText" text="Large Benefit">
      <formula>NOT(ISERROR(SEARCH("Large Benefit",H4)))</formula>
    </cfRule>
    <cfRule type="containsText" dxfId="2691" priority="6" operator="containsText" text="Trivial Harm">
      <formula>NOT(ISERROR(SEARCH("Trivial Harm",H4)))</formula>
    </cfRule>
    <cfRule type="containsText" dxfId="2690" priority="7" operator="containsText" text="Small Harm">
      <formula>NOT(ISERROR(SEARCH("Small Harm",H4)))</formula>
    </cfRule>
    <cfRule type="containsText" dxfId="2689" priority="8" operator="containsText" text="Moderate Harm">
      <formula>NOT(ISERROR(SEARCH("Moderate Harm",H4)))</formula>
    </cfRule>
    <cfRule type="containsText" dxfId="2688" priority="9" operator="containsText" text="Large Harm">
      <formula>NOT(ISERROR(SEARCH("Large Harm",H4)))</formula>
    </cfRule>
  </conditionalFormatting>
  <conditionalFormatting sqref="H8">
    <cfRule type="containsText" dxfId="2687" priority="10" operator="containsText" text="Trivial Benefit">
      <formula>NOT(ISERROR(SEARCH("Trivial Benefit",H8)))</formula>
    </cfRule>
    <cfRule type="containsText" dxfId="2686" priority="11" operator="containsText" text="Small Benefit">
      <formula>NOT(ISERROR(SEARCH("Small Benefit",H8)))</formula>
    </cfRule>
    <cfRule type="containsText" dxfId="2685" priority="12" operator="containsText" text="Moderate Benefit">
      <formula>NOT(ISERROR(SEARCH("Moderate Benefit",H8)))</formula>
    </cfRule>
    <cfRule type="containsText" dxfId="2684" priority="13" operator="containsText" text="Large Benefit">
      <formula>NOT(ISERROR(SEARCH("Large Benefit",H8)))</formula>
    </cfRule>
    <cfRule type="containsText" dxfId="2683" priority="14" operator="containsText" text="Trivial Harm">
      <formula>NOT(ISERROR(SEARCH("Trivial Harm",H8)))</formula>
    </cfRule>
    <cfRule type="containsText" dxfId="2682" priority="15" operator="containsText" text="Small Harm">
      <formula>NOT(ISERROR(SEARCH("Small Harm",H8)))</formula>
    </cfRule>
    <cfRule type="containsText" dxfId="2681" priority="16" operator="containsText" text="Moderate Harm">
      <formula>NOT(ISERROR(SEARCH("Moderate Harm",H8)))</formula>
    </cfRule>
    <cfRule type="containsText" dxfId="2680" priority="17" operator="containsText" text="Large Harm">
      <formula>NOT(ISERROR(SEARCH("Large Harm",H8)))</formula>
    </cfRule>
  </conditionalFormatting>
  <conditionalFormatting sqref="G4:G15">
    <cfRule type="containsText" dxfId="2679" priority="18" operator="containsText" text="Trivial Benefit">
      <formula>NOT(ISERROR(SEARCH("Trivial Benefit",G4)))</formula>
    </cfRule>
    <cfRule type="containsText" dxfId="2678" priority="19" operator="containsText" text="Small Benefit">
      <formula>NOT(ISERROR(SEARCH("Small Benefit",G4)))</formula>
    </cfRule>
    <cfRule type="containsText" dxfId="2677" priority="20" operator="containsText" text="Moderate Benefit">
      <formula>NOT(ISERROR(SEARCH("Moderate Benefit",G4)))</formula>
    </cfRule>
    <cfRule type="containsText" dxfId="2676" priority="21" operator="containsText" text="Large Benefit">
      <formula>NOT(ISERROR(SEARCH("Large Benefit",G4)))</formula>
    </cfRule>
    <cfRule type="containsText" dxfId="2675" priority="22" operator="containsText" text="Trivial Harm">
      <formula>NOT(ISERROR(SEARCH("Trivial Harm",G4)))</formula>
    </cfRule>
    <cfRule type="containsText" dxfId="2674" priority="23" operator="containsText" text="Small Harm">
      <formula>NOT(ISERROR(SEARCH("Small Harm",G4)))</formula>
    </cfRule>
    <cfRule type="containsText" dxfId="2673" priority="24" operator="containsText" text="Moderate Harm">
      <formula>NOT(ISERROR(SEARCH("Moderate Harm",G4)))</formula>
    </cfRule>
    <cfRule type="containsText" dxfId="2672" priority="25" operator="containsText" text="Large Harm">
      <formula>NOT(ISERROR(SEARCH("Large Harm",G4)))</formula>
    </cfRule>
  </conditionalFormatting>
  <conditionalFormatting sqref="G8">
    <cfRule type="containsText" dxfId="2671" priority="26" operator="containsText" text="Trivial Benefit">
      <formula>NOT(ISERROR(SEARCH("Trivial Benefit",G8)))</formula>
    </cfRule>
    <cfRule type="containsText" dxfId="2670" priority="27" operator="containsText" text="Small Benefit">
      <formula>NOT(ISERROR(SEARCH("Small Benefit",G8)))</formula>
    </cfRule>
    <cfRule type="containsText" dxfId="2669" priority="28" operator="containsText" text="Moderate Benefit">
      <formula>NOT(ISERROR(SEARCH("Moderate Benefit",G8)))</formula>
    </cfRule>
    <cfRule type="containsText" dxfId="2668" priority="29" operator="containsText" text="Large Benefit">
      <formula>NOT(ISERROR(SEARCH("Large Benefit",G8)))</formula>
    </cfRule>
    <cfRule type="containsText" dxfId="2667" priority="30" operator="containsText" text="Trivial Harm">
      <formula>NOT(ISERROR(SEARCH("Trivial Harm",G8)))</formula>
    </cfRule>
    <cfRule type="containsText" dxfId="2666" priority="31" operator="containsText" text="Small Harm">
      <formula>NOT(ISERROR(SEARCH("Small Harm",G8)))</formula>
    </cfRule>
    <cfRule type="containsText" dxfId="2665" priority="32" operator="containsText" text="Moderate Harm">
      <formula>NOT(ISERROR(SEARCH("Moderate Harm",G8)))</formula>
    </cfRule>
    <cfRule type="containsText" dxfId="2664" priority="33" operator="containsText" text="Large Harm">
      <formula>NOT(ISERROR(SEARCH("Large Harm",G8)))</formula>
    </cfRule>
  </conditionalFormatting>
  <conditionalFormatting sqref="F4:F15">
    <cfRule type="containsText" dxfId="2663" priority="34" operator="containsText" text="Trivial Benefit">
      <formula>NOT(ISERROR(SEARCH("Trivial Benefit",F4)))</formula>
    </cfRule>
    <cfRule type="containsText" dxfId="2662" priority="35" operator="containsText" text="Small Benefit">
      <formula>NOT(ISERROR(SEARCH("Small Benefit",F4)))</formula>
    </cfRule>
    <cfRule type="containsText" dxfId="2661" priority="36" operator="containsText" text="Moderate Benefit">
      <formula>NOT(ISERROR(SEARCH("Moderate Benefit",F4)))</formula>
    </cfRule>
    <cfRule type="containsText" dxfId="2660" priority="37" operator="containsText" text="Large Benefit">
      <formula>NOT(ISERROR(SEARCH("Large Benefit",F4)))</formula>
    </cfRule>
    <cfRule type="containsText" dxfId="2659" priority="38" operator="containsText" text="Trivial Harm">
      <formula>NOT(ISERROR(SEARCH("Trivial Harm",F4)))</formula>
    </cfRule>
    <cfRule type="containsText" dxfId="2658" priority="39" operator="containsText" text="Small Harm">
      <formula>NOT(ISERROR(SEARCH("Small Harm",F4)))</formula>
    </cfRule>
    <cfRule type="containsText" dxfId="2657" priority="40" operator="containsText" text="Moderate Harm">
      <formula>NOT(ISERROR(SEARCH("Moderate Harm",F4)))</formula>
    </cfRule>
    <cfRule type="containsText" dxfId="2656" priority="41" operator="containsText" text="Large Harm">
      <formula>NOT(ISERROR(SEARCH("Large Harm",F4)))</formula>
    </cfRule>
  </conditionalFormatting>
  <conditionalFormatting sqref="F8">
    <cfRule type="containsText" dxfId="2655" priority="42" operator="containsText" text="Trivial Benefit">
      <formula>NOT(ISERROR(SEARCH("Trivial Benefit",F8)))</formula>
    </cfRule>
    <cfRule type="containsText" dxfId="2654" priority="43" operator="containsText" text="Small Benefit">
      <formula>NOT(ISERROR(SEARCH("Small Benefit",F8)))</formula>
    </cfRule>
    <cfRule type="containsText" dxfId="2653" priority="44" operator="containsText" text="Moderate Benefit">
      <formula>NOT(ISERROR(SEARCH("Moderate Benefit",F8)))</formula>
    </cfRule>
    <cfRule type="containsText" dxfId="2652" priority="45" operator="containsText" text="Large Benefit">
      <formula>NOT(ISERROR(SEARCH("Large Benefit",F8)))</formula>
    </cfRule>
    <cfRule type="containsText" dxfId="2651" priority="46" operator="containsText" text="Trivial Harm">
      <formula>NOT(ISERROR(SEARCH("Trivial Harm",F8)))</formula>
    </cfRule>
    <cfRule type="containsText" dxfId="2650" priority="47" operator="containsText" text="Small Harm">
      <formula>NOT(ISERROR(SEARCH("Small Harm",F8)))</formula>
    </cfRule>
    <cfRule type="containsText" dxfId="2649" priority="48" operator="containsText" text="Moderate Harm">
      <formula>NOT(ISERROR(SEARCH("Moderate Harm",F8)))</formula>
    </cfRule>
    <cfRule type="containsText" dxfId="2648" priority="49" operator="containsText" text="Large Harm">
      <formula>NOT(ISERROR(SEARCH("Large Harm",F8)))</formula>
    </cfRule>
  </conditionalFormatting>
  <conditionalFormatting sqref="B16:B1048576 B3">
    <cfRule type="colorScale" priority="50">
      <colorScale>
        <cfvo type="min"/>
        <cfvo type="max"/>
        <color rgb="FF63BE7B"/>
        <color rgb="FFFCFCFF"/>
      </colorScale>
    </cfRule>
  </conditionalFormatting>
  <conditionalFormatting sqref="I16:I1048576 I3">
    <cfRule type="colorScale" priority="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7"/>
  <sheetViews>
    <sheetView zoomScale="85" zoomScaleNormal="85" workbookViewId="0">
      <pane xSplit="1" ySplit="1" topLeftCell="B50" activePane="bottomRight" state="frozen"/>
      <selection pane="topRight" activeCell="B1" sqref="B1"/>
      <selection pane="bottomLeft" activeCell="A50" sqref="A50"/>
      <selection pane="bottomRight" activeCell="A62" sqref="A62"/>
    </sheetView>
  </sheetViews>
  <sheetFormatPr defaultColWidth="11.09765625" defaultRowHeight="15.6" outlineLevelRow="1" outlineLevelCol="3" x14ac:dyDescent="0.3"/>
  <cols>
    <col min="1" max="1" width="25.09765625" style="4" customWidth="1"/>
    <col min="2" max="5" width="12.5" style="4" customWidth="1" outlineLevel="2"/>
    <col min="6" max="6" width="13" style="4" customWidth="1" outlineLevel="3"/>
    <col min="7" max="8" width="12.5" style="4" customWidth="1" outlineLevel="3"/>
    <col min="9" max="11" width="12.5" style="4" customWidth="1" outlineLevel="2"/>
    <col min="12" max="12" width="19.09765625" style="4" customWidth="1" outlineLevel="2"/>
    <col min="13" max="13" width="12.5" style="4" customWidth="1" outlineLevel="2"/>
    <col min="14" max="14" width="12.5" style="4" customWidth="1" outlineLevel="3"/>
    <col min="15" max="22" width="12.5" style="4" customWidth="1" outlineLevel="2"/>
    <col min="23" max="24" width="12.5" style="4" customWidth="1" outlineLevel="1"/>
    <col min="25" max="25" width="21.09765625" style="4" customWidth="1"/>
    <col min="27" max="16384" width="11.09765625" style="20"/>
  </cols>
  <sheetData>
    <row r="1" spans="1:27" s="37" customFormat="1" ht="138" customHeight="1" x14ac:dyDescent="0.3">
      <c r="A1" s="29" t="s">
        <v>54</v>
      </c>
      <c r="B1" s="29" t="s">
        <v>23</v>
      </c>
      <c r="C1" s="78" t="s">
        <v>101</v>
      </c>
      <c r="D1" s="78" t="s">
        <v>102</v>
      </c>
      <c r="E1" s="29" t="s">
        <v>103</v>
      </c>
      <c r="F1" s="29" t="s">
        <v>104</v>
      </c>
      <c r="G1" s="78" t="s">
        <v>56</v>
      </c>
      <c r="H1" s="78" t="s">
        <v>57</v>
      </c>
      <c r="I1" s="29" t="s">
        <v>43</v>
      </c>
      <c r="J1" s="29" t="s">
        <v>58</v>
      </c>
      <c r="K1" s="29" t="s">
        <v>59</v>
      </c>
      <c r="L1" s="29" t="s">
        <v>60</v>
      </c>
      <c r="M1" s="29" t="s">
        <v>61</v>
      </c>
      <c r="N1" s="29" t="s">
        <v>46</v>
      </c>
      <c r="O1" s="29" t="s">
        <v>62</v>
      </c>
      <c r="P1" s="29" t="s">
        <v>63</v>
      </c>
      <c r="Q1" s="29" t="s">
        <v>64</v>
      </c>
      <c r="R1" s="29" t="s">
        <v>65</v>
      </c>
      <c r="S1" s="29" t="s">
        <v>66</v>
      </c>
      <c r="T1" s="29" t="s">
        <v>67</v>
      </c>
      <c r="U1" s="29" t="s">
        <v>51</v>
      </c>
      <c r="V1" s="29" t="s">
        <v>53</v>
      </c>
      <c r="W1" s="35" t="s">
        <v>68</v>
      </c>
      <c r="X1" s="36" t="s">
        <v>69</v>
      </c>
      <c r="Y1" s="29" t="s">
        <v>70</v>
      </c>
      <c r="Z1" s="29" t="s">
        <v>71</v>
      </c>
      <c r="AA1" s="29" t="s">
        <v>105</v>
      </c>
    </row>
    <row r="2" spans="1:27" outlineLevel="1" x14ac:dyDescent="0.3">
      <c r="A2" s="20" t="s">
        <v>7</v>
      </c>
      <c r="B2" s="20">
        <v>0</v>
      </c>
      <c r="C2" s="20">
        <v>0.51</v>
      </c>
      <c r="D2" s="20">
        <v>0.51</v>
      </c>
      <c r="E2" s="20">
        <v>0.51</v>
      </c>
      <c r="F2" s="20">
        <v>0.51</v>
      </c>
      <c r="G2" s="20">
        <v>0.62</v>
      </c>
      <c r="H2" s="20">
        <v>0.62</v>
      </c>
      <c r="I2" s="20">
        <v>0.53400000000000003</v>
      </c>
      <c r="J2" s="20">
        <v>0.53400000000000003</v>
      </c>
      <c r="K2" s="20">
        <v>0.62</v>
      </c>
      <c r="L2" s="20">
        <v>0.48099999999999998</v>
      </c>
      <c r="M2" s="20">
        <v>0.48099999999999998</v>
      </c>
      <c r="N2" s="20">
        <v>0.5</v>
      </c>
      <c r="O2" s="20">
        <v>0.75</v>
      </c>
      <c r="P2" s="20">
        <v>0.75</v>
      </c>
      <c r="Q2" s="20">
        <v>0.75</v>
      </c>
      <c r="R2" s="20">
        <v>0.75</v>
      </c>
      <c r="S2" s="20">
        <v>0.75</v>
      </c>
      <c r="T2" s="20">
        <v>0.75</v>
      </c>
      <c r="U2" s="20">
        <v>0.6</v>
      </c>
      <c r="V2" s="20">
        <v>0.85</v>
      </c>
      <c r="W2" s="20"/>
      <c r="X2" s="20"/>
      <c r="Y2" s="20"/>
      <c r="Z2" s="4"/>
    </row>
    <row r="3" spans="1:27" outlineLevel="1" x14ac:dyDescent="0.3">
      <c r="A3" s="20" t="s">
        <v>8</v>
      </c>
      <c r="B3" s="20">
        <f t="shared" ref="B3:V3" si="0">1-B2</f>
        <v>1</v>
      </c>
      <c r="C3" s="20">
        <f t="shared" si="0"/>
        <v>0.49</v>
      </c>
      <c r="D3" s="20">
        <f t="shared" si="0"/>
        <v>0.49</v>
      </c>
      <c r="E3" s="20">
        <f t="shared" si="0"/>
        <v>0.49</v>
      </c>
      <c r="F3" s="20">
        <f t="shared" si="0"/>
        <v>0.49</v>
      </c>
      <c r="G3" s="20">
        <f t="shared" si="0"/>
        <v>0.38</v>
      </c>
      <c r="H3" s="20">
        <f t="shared" si="0"/>
        <v>0.38</v>
      </c>
      <c r="I3" s="20">
        <f t="shared" si="0"/>
        <v>0.46599999999999997</v>
      </c>
      <c r="J3" s="20">
        <f t="shared" si="0"/>
        <v>0.46599999999999997</v>
      </c>
      <c r="K3" s="20">
        <f t="shared" si="0"/>
        <v>0.38</v>
      </c>
      <c r="L3" s="20">
        <f t="shared" si="0"/>
        <v>0.51900000000000002</v>
      </c>
      <c r="M3" s="20">
        <f t="shared" si="0"/>
        <v>0.51900000000000002</v>
      </c>
      <c r="N3" s="20">
        <f t="shared" si="0"/>
        <v>0.5</v>
      </c>
      <c r="O3" s="20">
        <f t="shared" si="0"/>
        <v>0.25</v>
      </c>
      <c r="P3" s="20">
        <f t="shared" si="0"/>
        <v>0.25</v>
      </c>
      <c r="Q3" s="20">
        <f t="shared" si="0"/>
        <v>0.25</v>
      </c>
      <c r="R3" s="20">
        <f t="shared" si="0"/>
        <v>0.25</v>
      </c>
      <c r="S3" s="20">
        <f t="shared" si="0"/>
        <v>0.25</v>
      </c>
      <c r="T3" s="20">
        <f t="shared" si="0"/>
        <v>0.25</v>
      </c>
      <c r="U3" s="20">
        <f t="shared" si="0"/>
        <v>0.4</v>
      </c>
      <c r="V3" s="20">
        <f t="shared" si="0"/>
        <v>0.15000000000000002</v>
      </c>
      <c r="W3" s="20"/>
      <c r="X3" s="20"/>
      <c r="Y3" s="20"/>
      <c r="Z3" s="4"/>
    </row>
    <row r="4" spans="1:27" outlineLevel="1" x14ac:dyDescent="0.3">
      <c r="A4" s="20" t="s">
        <v>73</v>
      </c>
      <c r="B4" s="38">
        <v>15.6</v>
      </c>
      <c r="C4" s="38">
        <v>31.836734693877599</v>
      </c>
      <c r="D4" s="38">
        <v>31.836734693877599</v>
      </c>
      <c r="E4" s="38">
        <v>31.836734693877599</v>
      </c>
      <c r="F4" s="38">
        <v>31.836734693877599</v>
      </c>
      <c r="G4" s="38">
        <v>41.052631578947398</v>
      </c>
      <c r="H4" s="38">
        <v>41.052631578947398</v>
      </c>
      <c r="I4" s="38">
        <v>33.4763948497854</v>
      </c>
      <c r="J4" s="38">
        <v>33.4763948497854</v>
      </c>
      <c r="K4" s="38">
        <v>41.052631578947398</v>
      </c>
      <c r="L4" s="38">
        <v>30.0578034682081</v>
      </c>
      <c r="M4" s="38">
        <v>30.0578034682081</v>
      </c>
      <c r="N4" s="38">
        <v>31.2</v>
      </c>
      <c r="O4" s="38">
        <v>62.4</v>
      </c>
      <c r="P4" s="38">
        <v>62.4</v>
      </c>
      <c r="Q4" s="38">
        <v>62.4</v>
      </c>
      <c r="R4" s="38">
        <v>62.4</v>
      </c>
      <c r="S4" s="38">
        <v>62.4</v>
      </c>
      <c r="T4" s="38">
        <v>62.4</v>
      </c>
      <c r="U4" s="38">
        <v>39</v>
      </c>
      <c r="V4" s="38">
        <v>104</v>
      </c>
      <c r="W4" s="39">
        <v>1.5599999999999999E-2</v>
      </c>
      <c r="X4" s="39">
        <v>1.5599999999999999E-2</v>
      </c>
      <c r="Y4" s="39">
        <v>1.5599999999999999E-2</v>
      </c>
    </row>
    <row r="5" spans="1:27" outlineLevel="1" x14ac:dyDescent="0.3">
      <c r="A5" s="20" t="s">
        <v>74</v>
      </c>
      <c r="B5" s="38">
        <v>30.7</v>
      </c>
      <c r="C5" s="38">
        <v>62.653061224489797</v>
      </c>
      <c r="D5" s="38">
        <v>62.653061224489797</v>
      </c>
      <c r="E5" s="38">
        <v>62.653061224489797</v>
      </c>
      <c r="F5" s="38">
        <v>62.653061224489797</v>
      </c>
      <c r="G5" s="38">
        <v>80.789473684210506</v>
      </c>
      <c r="H5" s="38">
        <v>80.789473684210506</v>
      </c>
      <c r="I5" s="38">
        <v>65.879828326180302</v>
      </c>
      <c r="J5" s="38">
        <v>65.879828326180302</v>
      </c>
      <c r="K5" s="38">
        <v>80.789473684210506</v>
      </c>
      <c r="L5" s="38">
        <v>59.152215799614602</v>
      </c>
      <c r="M5" s="38">
        <v>59.152215799614602</v>
      </c>
      <c r="N5" s="38">
        <v>61.4</v>
      </c>
      <c r="O5" s="38">
        <v>122.8</v>
      </c>
      <c r="P5" s="38">
        <v>122.8</v>
      </c>
      <c r="Q5" s="38">
        <v>122.8</v>
      </c>
      <c r="R5" s="38">
        <v>122.8</v>
      </c>
      <c r="S5" s="38">
        <v>122.8</v>
      </c>
      <c r="T5" s="38">
        <v>122.8</v>
      </c>
      <c r="U5" s="38">
        <v>76.75</v>
      </c>
      <c r="V5" s="38">
        <v>204.666666666667</v>
      </c>
      <c r="W5" s="39">
        <v>3.0700000000000002E-2</v>
      </c>
      <c r="X5" s="39">
        <v>3.0700000000000002E-2</v>
      </c>
      <c r="Y5" s="39">
        <v>3.0700000000000002E-2</v>
      </c>
    </row>
    <row r="6" spans="1:27" outlineLevel="1" x14ac:dyDescent="0.3">
      <c r="A6" s="20" t="s">
        <v>75</v>
      </c>
      <c r="B6" s="38">
        <v>59.5</v>
      </c>
      <c r="C6" s="38">
        <v>121.428571428571</v>
      </c>
      <c r="D6" s="38">
        <v>121.428571428571</v>
      </c>
      <c r="E6" s="38">
        <v>121.428571428571</v>
      </c>
      <c r="F6" s="38">
        <v>121.428571428571</v>
      </c>
      <c r="G6" s="38">
        <v>156.57894736842101</v>
      </c>
      <c r="H6" s="38">
        <v>156.57894736842101</v>
      </c>
      <c r="I6" s="38">
        <v>127.682403433476</v>
      </c>
      <c r="J6" s="38">
        <v>127.682403433476</v>
      </c>
      <c r="K6" s="38">
        <v>156.57894736842101</v>
      </c>
      <c r="L6" s="38">
        <v>114.64354527938301</v>
      </c>
      <c r="M6" s="38">
        <v>114.64354527938301</v>
      </c>
      <c r="N6" s="38">
        <v>119</v>
      </c>
      <c r="O6" s="38">
        <v>238</v>
      </c>
      <c r="P6" s="38">
        <v>238</v>
      </c>
      <c r="Q6" s="38">
        <v>238</v>
      </c>
      <c r="R6" s="38">
        <v>238</v>
      </c>
      <c r="S6" s="38">
        <v>238</v>
      </c>
      <c r="T6" s="38">
        <v>238</v>
      </c>
      <c r="U6" s="38">
        <v>148.75</v>
      </c>
      <c r="V6" s="38">
        <v>396.66666666666703</v>
      </c>
      <c r="W6" s="39">
        <v>5.9499999999999997E-2</v>
      </c>
      <c r="X6" s="39">
        <v>5.9499999999999997E-2</v>
      </c>
      <c r="Y6" s="39">
        <v>5.9499999999999997E-2</v>
      </c>
    </row>
    <row r="7" spans="1:27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"/>
    </row>
    <row r="8" spans="1:27" x14ac:dyDescent="0.3">
      <c r="A8" s="40" t="s">
        <v>76</v>
      </c>
      <c r="B8" s="41">
        <v>1</v>
      </c>
      <c r="C8" s="41"/>
      <c r="D8" s="41"/>
      <c r="E8" s="41"/>
      <c r="F8" s="41"/>
      <c r="G8" s="41"/>
      <c r="H8" s="41"/>
      <c r="I8" s="42">
        <v>148</v>
      </c>
      <c r="J8" s="41">
        <v>82</v>
      </c>
      <c r="K8" s="41"/>
      <c r="L8" s="41">
        <v>49</v>
      </c>
      <c r="M8" s="41"/>
      <c r="N8" s="41"/>
      <c r="O8" s="41"/>
      <c r="P8" s="41">
        <v>135</v>
      </c>
      <c r="Q8" s="41"/>
      <c r="R8" s="79">
        <v>-1000</v>
      </c>
      <c r="S8" s="41"/>
      <c r="T8" s="41"/>
      <c r="U8" s="42">
        <v>4</v>
      </c>
      <c r="V8" s="43">
        <v>-22</v>
      </c>
      <c r="W8" s="40">
        <f>W11</f>
        <v>9.839299999999998E-2</v>
      </c>
      <c r="X8" s="40">
        <f>X11</f>
        <v>-3.3000000000000251E-3</v>
      </c>
      <c r="Y8" s="40">
        <f>Y11</f>
        <v>9.5092999999999955E-2</v>
      </c>
      <c r="Z8" s="4">
        <f>COUNTA(B8:V8)</f>
        <v>8</v>
      </c>
      <c r="AA8" s="20">
        <f>Z8-3</f>
        <v>5</v>
      </c>
    </row>
    <row r="9" spans="1:27" x14ac:dyDescent="0.3">
      <c r="A9" s="4" t="s">
        <v>77</v>
      </c>
      <c r="B9" s="44" t="s">
        <v>80</v>
      </c>
      <c r="C9" s="44"/>
      <c r="D9" s="44"/>
      <c r="E9" s="44"/>
      <c r="F9" s="44"/>
      <c r="G9" s="44"/>
      <c r="H9" s="44"/>
      <c r="I9" s="44" t="s">
        <v>80</v>
      </c>
      <c r="J9" s="44" t="s">
        <v>78</v>
      </c>
      <c r="K9" s="44"/>
      <c r="L9" s="44" t="s">
        <v>79</v>
      </c>
      <c r="M9" s="44"/>
      <c r="N9" s="44"/>
      <c r="O9" s="44"/>
      <c r="P9" s="44" t="s">
        <v>79</v>
      </c>
      <c r="Q9" s="44"/>
      <c r="R9" s="44" t="s">
        <v>79</v>
      </c>
      <c r="S9" s="44"/>
      <c r="T9" s="44"/>
      <c r="U9" s="44" t="s">
        <v>80</v>
      </c>
      <c r="V9" s="44" t="s">
        <v>78</v>
      </c>
      <c r="W9" s="44"/>
      <c r="X9" s="44"/>
      <c r="Y9" s="44" t="s">
        <v>79</v>
      </c>
    </row>
    <row r="10" spans="1:27" x14ac:dyDescent="0.3">
      <c r="A10" s="20" t="s">
        <v>81</v>
      </c>
      <c r="B10" s="45" t="str">
        <f t="array" ref="B10">IF(B8="","",(_xlfn.IFS(AND(B8&lt;=0,B8&gt;=-B$4),"Trivial Harm",AND(B8&gt;=-B$5,B8&lt;=-B$4),"Small Harm",AND(B8&gt;=-B$6,B8&lt;=-B$5),"Moderate Harm",B8&lt;=-B$6,"Large Harm",AND(B8&gt;=0,B8&lt;=B$4),"Trivial Benefit",AND(B8&lt;=B$5,B8&gt;=B$4),"Small Benefit",AND(B8&lt;=B$6,B8&gt;=B$5),"Moderate Benefit",B8&gt;=B$6,"Large Benefit")))</f>
        <v>Trivial Benefit</v>
      </c>
      <c r="C10" s="45" t="str">
        <f t="array" ref="C10">IF(C8="","",(_xlfn.IFS(AND(C8&lt;=0,C8&gt;=-C$4),"Trivial Harm",AND(C8&gt;=-C$5,C8&lt;=-C$4),"Small Harm",AND(C8&gt;=-C$6,C8&lt;=-C$5),"Moderate Harm",C8&lt;=-C$6,"Large Harm",AND(C8&gt;=0,C8&lt;=C$4),"Trivial Benefit",AND(C8&lt;=C$5,C8&gt;=C$4),"Small Benefit",AND(C8&lt;=C$6,C8&gt;=C$5),"Moderate Benefit",C8&gt;=C$6,"Large Benefit")))</f>
        <v/>
      </c>
      <c r="E10" s="45"/>
      <c r="F10" s="45" t="str">
        <f t="array" ref="F10">IF(F8="","",(_xlfn.IFS(AND(F8&lt;=0,F8&gt;=-F$4),"Trivial Harm",AND(F8&gt;=-F$5,F8&lt;=-F$4),"Small Harm",AND(F8&gt;=-F$6,F8&lt;=-F$5),"Moderate Harm",F8&lt;=-F$6,"Large Harm",AND(F8&gt;=0,F8&lt;=F$4),"Trivial Benefit",AND(F8&lt;=F$5,F8&gt;=F$4),"Small Benefit",AND(F8&lt;=F$6,F8&gt;=F$5),"Moderate Benefit",F8&gt;=F$6,"Large Benefit")))</f>
        <v/>
      </c>
      <c r="G10" s="45" t="str">
        <f t="array" ref="G10">IF(G8="","",(_xlfn.IFS(AND(G8&lt;=0,G8&gt;=-G$4),"Trivial Harm",AND(G8&gt;=-G$5,G8&lt;=-G$4),"Small Harm",AND(G8&gt;=-G$6,G8&lt;=-G$5),"Moderate Harm",G8&lt;=-G$6,"Large Harm",AND(G8&gt;=0,G8&lt;=G$4),"Trivial Benefit",AND(G8&lt;=G$5,G8&gt;=G$4),"Small Benefit",AND(G8&lt;=G$6,G8&gt;=G$5),"Moderate Benefit",G8&gt;=G$6,"Large Benefit")))</f>
        <v/>
      </c>
      <c r="H10" s="45" t="str">
        <f t="array" ref="H10">IF(H8="","",(_xlfn.IFS(AND(H8&lt;=0,H8&gt;=-H$4),"Trivial Harm",AND(H8&gt;=-H$5,H8&lt;=-H$4),"Small Harm",AND(H8&gt;=-H$6,H8&lt;=-H$5),"Moderate Harm",H8&lt;=-H$6,"Large Harm",AND(H8&gt;=0,H8&lt;=H$4),"Trivial Benefit",AND(H8&lt;=H$5,H8&gt;=H$4),"Small Benefit",AND(H8&lt;=H$6,H8&gt;=H$5),"Moderate Benefit",H8&gt;=H$6,"Large Benefit")))</f>
        <v/>
      </c>
      <c r="I10" s="45" t="str">
        <f t="array" ref="I10">IF(I8="","",(_xlfn.IFS(AND(I8&lt;=0,I8&gt;=-I$4),"Trivial Harm",AND(I8&gt;=-I$5,I8&lt;=-I$4),"Small Harm",AND(I8&gt;=-I$6,I8&lt;=-I$5),"Moderate Harm",I8&lt;=-I$6,"Large Harm",AND(I8&gt;=0,I8&lt;=I$4),"Trivial Benefit",AND(I8&lt;=I$5,I8&gt;=I$4),"Small Benefit",AND(I8&lt;=I$6,I8&gt;=I$5),"Moderate Benefit",I8&gt;=I$6,"Large Benefit")))</f>
        <v>Large Benefit</v>
      </c>
      <c r="J10" s="45" t="str">
        <f t="array" ref="J10">IF(J8="","",(_xlfn.IFS(AND(J8&lt;=0,J8&gt;=-J$4),"Trivial Harm",AND(J8&gt;=-J$5,J8&lt;=-J$4),"Small Harm",AND(J8&gt;=-J$6,J8&lt;=-J$5),"Moderate Harm",J8&lt;=-J$6,"Large Harm",AND(J8&gt;=0,J8&lt;=J$4),"Trivial Benefit",AND(J8&lt;=J$5,J8&gt;=J$4),"Small Benefit",AND(J8&lt;=J$6,J8&gt;=J$5),"Moderate Benefit",J8&gt;=J$6,"Large Benefit")))</f>
        <v>Moderate Benefit</v>
      </c>
      <c r="K10" s="45" t="str">
        <f t="array" ref="K10">IF(K8="","",(_xlfn.IFS(AND(K8&lt;=0,K8&gt;=-K$4),"Trivial Harm",AND(K8&gt;=-K$5,K8&lt;=-K$4),"Small Harm",AND(K8&gt;=-K$6,K8&lt;=-K$5),"Moderate Harm",K8&lt;=-K$6,"Large Harm",AND(K8&gt;=0,K8&lt;=K$4),"Trivial Benefit",AND(K8&lt;=K$5,K8&gt;=K$4),"Small Benefit",AND(K8&lt;=K$6,K8&gt;=K$5),"Moderate Benefit",K8&gt;=K$6,"Large Benefit")))</f>
        <v/>
      </c>
      <c r="L10" s="45" t="str">
        <f t="array" ref="L10">IF(L8="","",(_xlfn.IFS(AND(L8&lt;=0,L8&gt;=-L$4),"Trivial Harm",AND(L8&gt;=-L$5,L8&lt;=-L$4),"Small Harm",AND(L8&gt;=-L$6,L8&lt;=-L$5),"Moderate Harm",L8&lt;=-L$6,"Large Harm",AND(L8&gt;=0,L8&lt;=L$4),"Trivial Benefit",AND(L8&lt;=L$5,L8&gt;=L$4),"Small Benefit",AND(L8&lt;=L$6,L8&gt;=L$5),"Moderate Benefit",L8&gt;=L$6,"Large Benefit")))</f>
        <v>Small Benefit</v>
      </c>
      <c r="M10" s="45" t="str">
        <f t="array" ref="M10">IF(M8="","",(_xlfn.IFS(AND(M8&lt;=0,M8&gt;=-M$4),"Trivial Harm",AND(M8&gt;=-M$5,M8&lt;=-M$4),"Small Harm",AND(M8&gt;=-M$6,M8&lt;=-M$5),"Moderate Harm",M8&lt;=-M$6,"Large Harm",AND(M8&gt;=0,M8&lt;=M$4),"Trivial Benefit",AND(M8&lt;=M$5,M8&gt;=M$4),"Small Benefit",AND(M8&lt;=M$6,M8&gt;=M$5),"Moderate Benefit",M8&gt;=M$6,"Large Benefit")))</f>
        <v/>
      </c>
      <c r="N10" s="45" t="str">
        <f t="array" ref="N10">IF(N8="","",(_xlfn.IFS(AND(N8&lt;=0,N8&gt;=-N$4),"Trivial Harm",AND(N8&gt;=-N$5,N8&lt;=-N$4),"Small Harm",AND(N8&gt;=-N$6,N8&lt;=-N$5),"Moderate Harm",N8&lt;=-N$6,"Large Harm",AND(N8&gt;=0,N8&lt;=N$4),"Trivial Benefit",AND(N8&lt;=N$5,N8&gt;=N$4),"Small Benefit",AND(N8&lt;=N$6,N8&gt;=N$5),"Moderate Benefit",N8&gt;=N$6,"Large Benefit")))</f>
        <v/>
      </c>
      <c r="O10" s="45" t="str">
        <f t="array" ref="O10">IF(O8="","",(_xlfn.IFS(AND(O8&lt;=0,O8&gt;=-O$4),"Trivial Harm",AND(O8&gt;=-O$5,O8&lt;=-O$4),"Small Harm",AND(O8&gt;=-O$6,O8&lt;=-O$5),"Moderate Harm",O8&lt;=-O$6,"Large Harm",AND(O8&gt;=0,O8&lt;=O$4),"Trivial Benefit",AND(O8&lt;=O$5,O8&gt;=O$4),"Small Benefit",AND(O8&lt;=O$6,O8&gt;=O$5),"Moderate Benefit",O8&gt;=O$6,"Large Benefit")))</f>
        <v/>
      </c>
      <c r="P10" s="45" t="str">
        <f t="array" ref="P10">IF(P8="","",(_xlfn.IFS(AND(P8&lt;=0,P8&gt;=-P$4),"Trivial Harm",AND(P8&gt;=-P$5,P8&lt;=-P$4),"Small Harm",AND(P8&gt;=-P$6,P8&lt;=-P$5),"Moderate Harm",P8&lt;=-P$6,"Large Harm",AND(P8&gt;=0,P8&lt;=P$4),"Trivial Benefit",AND(P8&lt;=P$5,P8&gt;=P$4),"Small Benefit",AND(P8&lt;=P$6,P8&gt;=P$5),"Moderate Benefit",P8&gt;=P$6,"Large Benefit")))</f>
        <v>Moderate Benefit</v>
      </c>
      <c r="Q10" s="45" t="str">
        <f t="array" ref="Q10">IF(Q8="","",(_xlfn.IFS(AND(Q8&lt;=0,Q8&gt;=-Q$4),"Trivial Harm",AND(Q8&gt;=-Q$5,Q8&lt;=-Q$4),"Small Harm",AND(Q8&gt;=-Q$6,Q8&lt;=-Q$5),"Moderate Harm",Q8&lt;=-Q$6,"Large Harm",AND(Q8&gt;=0,Q8&lt;=Q$4),"Trivial Benefit",AND(Q8&lt;=Q$5,Q8&gt;=Q$4),"Small Benefit",AND(Q8&lt;=Q$6,Q8&gt;=Q$5),"Moderate Benefit",Q8&gt;=Q$6,"Large Benefit")))</f>
        <v/>
      </c>
      <c r="R10" s="45" t="str">
        <f t="array" ref="R10">IF(R8="","",(_xlfn.IFS(AND(R8&lt;=0,R8&gt;=-R$4),"Trivial Harm",AND(R8&gt;=-R$5,R8&lt;=-R$4),"Small Harm",AND(R8&gt;=-R$6,R8&lt;=-R$5),"Moderate Harm",R8&lt;=-R$6,"Large Harm",AND(R8&gt;=0,R8&lt;=R$4),"Trivial Benefit",AND(R8&lt;=R$5,R8&gt;=R$4),"Small Benefit",AND(R8&lt;=R$6,R8&gt;=R$5),"Moderate Benefit",R8&gt;=R$6,"Large Benefit")))</f>
        <v>Large Harm</v>
      </c>
      <c r="S10" s="45" t="str">
        <f t="array" ref="S10">IF(S8="","",(_xlfn.IFS(AND(S8&lt;=0,S8&gt;=-S$4),"Trivial Harm",AND(S8&gt;=-S$5,S8&lt;=-S$4),"Small Harm",AND(S8&gt;=-S$6,S8&lt;=-S$5),"Moderate Harm",S8&lt;=-S$6,"Large Harm",AND(S8&gt;=0,S8&lt;=S$4),"Trivial Benefit",AND(S8&lt;=S$5,S8&gt;=S$4),"Small Benefit",AND(S8&lt;=S$6,S8&gt;=S$5),"Moderate Benefit",S8&gt;=S$6,"Large Benefit")))</f>
        <v/>
      </c>
      <c r="T10" s="45" t="str">
        <f t="array" ref="T10">IF(T8="","",(_xlfn.IFS(AND(T8&lt;=0,T8&gt;=-T$4),"Trivial Harm",AND(T8&gt;=-T$5,T8&lt;=-T$4),"Small Harm",AND(T8&gt;=-T$6,T8&lt;=-T$5),"Moderate Harm",T8&lt;=-T$6,"Large Harm",AND(T8&gt;=0,T8&lt;=T$4),"Trivial Benefit",AND(T8&lt;=T$5,T8&gt;=T$4),"Small Benefit",AND(T8&lt;=T$6,T8&gt;=T$5),"Moderate Benefit",T8&gt;=T$6,"Large Benefit")))</f>
        <v/>
      </c>
      <c r="U10" s="45" t="str">
        <f t="array" ref="U10">IF(U8="","",(_xlfn.IFS(AND(U8&lt;=0,U8&gt;=-U$4),"Trivial Harm",AND(U8&gt;=-U$5,U8&lt;=-U$4),"Small Harm",AND(U8&gt;=-U$6,U8&lt;=-U$5),"Moderate Harm",U8&lt;=-U$6,"Large Harm",AND(U8&gt;=0,U8&lt;=U$4),"Trivial Benefit",AND(U8&lt;=U$5,U8&gt;=U$4),"Small Benefit",AND(U8&lt;=U$6,U8&gt;=U$5),"Moderate Benefit",U8&gt;=U$6,"Large Benefit")))</f>
        <v>Trivial Benefit</v>
      </c>
      <c r="V10" s="45" t="str">
        <f t="array" ref="V10">IF(V8="","",(_xlfn.IFS(AND(V8&lt;=0,V8&gt;=-V$4),"Trivial Harm",AND(V8&gt;=-V$5,V8&lt;=-V$4),"Small Harm",AND(V8&gt;=-V$6,V8&lt;=-V$5),"Moderate Harm",V8&lt;=-V$6,"Large Harm",AND(V8&gt;=0,V8&lt;=V$4),"Trivial Benefit",AND(V8&lt;=V$5,V8&gt;=V$4),"Small Benefit",AND(V8&lt;=V$6,V8&gt;=V$5),"Moderate Benefit",V8&gt;=V$6,"Large Benefit")))</f>
        <v>Trivial Harm</v>
      </c>
      <c r="W10" s="45" t="str">
        <f t="array" ref="W10">_xlfn.IFS(AND(W8&lt;=0,W8&gt;=-W$4),"Trivial Harm",AND(W8&gt;=-W$5, W8&lt;=-W$4),"Small Harm",AND(W8&gt;=-W$6, W8&lt;=-W$5),"Moderate Harm",W8&lt;=-W$6,"Large Harm",AND(W8&gt;=0,W8&lt;=W$4),"Trivial Benefit",AND(W8&lt;=W$5, W8&gt;=W$4),"Small Benefit",AND(W8&lt;=W$6, W8&gt;=W$5),"Moderate Benefit",W8&gt;=W$6,"Large Benefit")</f>
        <v>Large Benefit</v>
      </c>
      <c r="X10" s="45" t="str">
        <f t="array" ref="X10">_xlfn.IFS(AND(X8&lt;=0,X8&gt;=-X$4),"Trivial Harm",AND(X8&gt;=-X$5, X8&lt;=-X$4),"Small Harm",AND(X8&gt;=-X$6, X8&lt;=-X$5),"Moderate Harm",X8&lt;=-X$6,"Large Harm",AND(X8&gt;=0,X8&lt;=X$4),"Trivial Benefit",AND(X8&lt;=X$5, X8&gt;=X$4),"Small Benefit",AND(X8&lt;=X$6, X8&gt;=X$5),"Moderate Benefit",X8&gt;=X$6,"Large Benefit")</f>
        <v>Trivial Harm</v>
      </c>
      <c r="Y10" s="45" t="str">
        <f t="array" ref="Y10">_xlfn.IFS(AND(Y8&lt;=0,Y8&gt;=-Y$4),"Trivial Harm",AND(Y8&gt;=-Y$5, Y8&lt;=-Y$4),"Small Harm",AND(Y8&gt;=-Y$6, Y8&lt;=-Y$5),"Moderate Harm",Y8&lt;=-Y$6,"Large Harm",AND(Y8&gt;=0,Y8&lt;=Y$4),"Trivial Benefit",AND(Y8&lt;=Y$5, Y8&gt;=Y$4),"Small Benefit",AND(Y8&lt;=Y$6, Y8&gt;=Y$5),"Moderate Benefit",Y8&gt;=Y$6,"Large Benefit")</f>
        <v>Large Benefit</v>
      </c>
    </row>
    <row r="11" spans="1:27" x14ac:dyDescent="0.3">
      <c r="A11" s="20" t="s">
        <v>82</v>
      </c>
      <c r="B11" s="45">
        <f>IF(B8="", "",  (B8*B$3)/1000)</f>
        <v>1E-3</v>
      </c>
      <c r="C11" s="45" t="str">
        <f>IF(C8="", "",  (C8*C$3)/1000)</f>
        <v/>
      </c>
      <c r="E11" s="45"/>
      <c r="F11" s="45" t="str">
        <f t="shared" ref="F11:V11" si="1">IF(F8="", "",  (F8*F$3)/1000)</f>
        <v/>
      </c>
      <c r="G11" s="45" t="str">
        <f t="shared" si="1"/>
        <v/>
      </c>
      <c r="H11" s="45" t="str">
        <f t="shared" si="1"/>
        <v/>
      </c>
      <c r="I11" s="45">
        <f t="shared" si="1"/>
        <v>6.8967999999999988E-2</v>
      </c>
      <c r="J11" s="45">
        <f t="shared" si="1"/>
        <v>3.8211999999999996E-2</v>
      </c>
      <c r="K11" s="45" t="str">
        <f t="shared" si="1"/>
        <v/>
      </c>
      <c r="L11" s="45">
        <f t="shared" si="1"/>
        <v>2.5431000000000002E-2</v>
      </c>
      <c r="M11" s="45" t="str">
        <f t="shared" si="1"/>
        <v/>
      </c>
      <c r="N11" s="45" t="str">
        <f t="shared" si="1"/>
        <v/>
      </c>
      <c r="O11" s="45" t="str">
        <f t="shared" si="1"/>
        <v/>
      </c>
      <c r="P11" s="45">
        <f t="shared" si="1"/>
        <v>3.3750000000000002E-2</v>
      </c>
      <c r="Q11" s="45" t="str">
        <f t="shared" si="1"/>
        <v/>
      </c>
      <c r="R11" s="45">
        <f t="shared" si="1"/>
        <v>-0.25</v>
      </c>
      <c r="S11" s="45" t="str">
        <f t="shared" si="1"/>
        <v/>
      </c>
      <c r="T11" s="45" t="str">
        <f t="shared" si="1"/>
        <v/>
      </c>
      <c r="U11" s="45">
        <f t="shared" si="1"/>
        <v>1.6000000000000001E-3</v>
      </c>
      <c r="V11" s="45">
        <f t="shared" si="1"/>
        <v>-3.3000000000000008E-3</v>
      </c>
      <c r="W11" s="46">
        <f>SUMIF($B11:$V11, "&gt;0")-I11-U11</f>
        <v>9.839299999999998E-2</v>
      </c>
      <c r="X11" s="46">
        <f>SUMIF($B11:$V11, "&lt;0")-R11</f>
        <v>-3.3000000000000251E-3</v>
      </c>
      <c r="Y11" s="46">
        <f>SUM(W11:X11)</f>
        <v>9.5092999999999955E-2</v>
      </c>
    </row>
    <row r="12" spans="1:27" outlineLevel="1" x14ac:dyDescent="0.3">
      <c r="A12" s="40" t="s">
        <v>83</v>
      </c>
      <c r="B12" s="47"/>
      <c r="C12" s="47"/>
      <c r="D12" s="47"/>
      <c r="E12" s="47"/>
      <c r="F12" s="47"/>
      <c r="G12" s="47"/>
      <c r="H12" s="47"/>
      <c r="I12" s="48">
        <v>165</v>
      </c>
      <c r="J12" s="47">
        <v>138</v>
      </c>
      <c r="K12" s="47"/>
      <c r="L12" s="47">
        <v>47</v>
      </c>
      <c r="M12" s="47"/>
      <c r="N12" s="47"/>
      <c r="O12" s="47"/>
      <c r="P12" s="47"/>
      <c r="Q12" s="47"/>
      <c r="R12" s="80">
        <v>17</v>
      </c>
      <c r="S12" s="47"/>
      <c r="T12" s="47"/>
      <c r="U12" s="47"/>
      <c r="V12" s="49">
        <v>-65</v>
      </c>
      <c r="W12" s="40">
        <f>W15</f>
        <v>8.8700999999999988E-2</v>
      </c>
      <c r="X12" s="40">
        <f>X15</f>
        <v>-9.7500000000000017E-3</v>
      </c>
      <c r="Y12" s="40">
        <f>Y15</f>
        <v>7.8950999999999993E-2</v>
      </c>
      <c r="Z12" s="4">
        <f>COUNTA(B12:V12)</f>
        <v>5</v>
      </c>
      <c r="AA12" s="20">
        <f>Z12-2</f>
        <v>3</v>
      </c>
    </row>
    <row r="13" spans="1:27" outlineLevel="1" x14ac:dyDescent="0.3">
      <c r="A13" s="4" t="s">
        <v>77</v>
      </c>
      <c r="B13" s="50"/>
      <c r="C13" s="50"/>
      <c r="D13" s="50"/>
      <c r="E13" s="50"/>
      <c r="F13" s="50"/>
      <c r="G13" s="50"/>
      <c r="H13" s="50"/>
      <c r="I13" s="50" t="s">
        <v>78</v>
      </c>
      <c r="J13" s="44" t="s">
        <v>80</v>
      </c>
      <c r="K13" s="50"/>
      <c r="L13" s="50" t="s">
        <v>79</v>
      </c>
      <c r="M13" s="50"/>
      <c r="N13" s="50"/>
      <c r="O13" s="50"/>
      <c r="P13" s="50"/>
      <c r="Q13" s="50"/>
      <c r="R13" s="44" t="s">
        <v>79</v>
      </c>
      <c r="S13" s="50"/>
      <c r="T13" s="50"/>
      <c r="U13" s="50"/>
      <c r="V13" s="50" t="s">
        <v>79</v>
      </c>
      <c r="W13" s="44"/>
      <c r="X13" s="44"/>
      <c r="Y13" s="44" t="s">
        <v>79</v>
      </c>
    </row>
    <row r="14" spans="1:27" outlineLevel="1" x14ac:dyDescent="0.3">
      <c r="A14" s="4" t="s">
        <v>81</v>
      </c>
      <c r="B14" s="45" t="str">
        <f t="array" ref="B14">IF(B12="","",(_xlfn.IFS(AND(B12&lt;=0,B12&gt;=-B$4),"Trivial Harm",AND(B12&gt;=-B$5,B12&lt;=-B$4),"Small Harm",AND(B12&gt;=-B$6,B12&lt;=-B$5),"Moderate Harm",B12&lt;=-B$6,"Large Harm",AND(B12&gt;=0,B12&lt;=B$4),"Trivial Benefit",AND(B12&lt;=B$5,B12&gt;=B$4),"Small Benefit",AND(B12&lt;=B$6,B12&gt;=B$5),"Moderate Benefit",B12&gt;=B$6,"Large Benefit")))</f>
        <v/>
      </c>
      <c r="C14" s="45" t="str">
        <f t="array" ref="C14">IF(C12="","",(_xlfn.IFS(AND(C12&lt;=0,C12&gt;=-C$4),"Trivial Harm",AND(C12&gt;=-C$5,C12&lt;=-C$4),"Small Harm",AND(C12&gt;=-C$6,C12&lt;=-C$5),"Moderate Harm",C12&lt;=-C$6,"Large Harm",AND(C12&gt;=0,C12&lt;=C$4),"Trivial Benefit",AND(C12&lt;=C$5,C12&gt;=C$4),"Small Benefit",AND(C12&lt;=C$6,C12&gt;=C$5),"Moderate Benefit",C12&gt;=C$6,"Large Benefit")))</f>
        <v/>
      </c>
      <c r="E14" s="45"/>
      <c r="F14" s="45" t="str">
        <f t="array" ref="F14">IF(F12="","",(_xlfn.IFS(AND(F12&lt;=0,F12&gt;=-F$4),"Trivial Harm",AND(F12&gt;=-F$5,F12&lt;=-F$4),"Small Harm",AND(F12&gt;=-F$6,F12&lt;=-F$5),"Moderate Harm",F12&lt;=-F$6,"Large Harm",AND(F12&gt;=0,F12&lt;=F$4),"Trivial Benefit",AND(F12&lt;=F$5,F12&gt;=F$4),"Small Benefit",AND(F12&lt;=F$6,F12&gt;=F$5),"Moderate Benefit",F12&gt;=F$6,"Large Benefit")))</f>
        <v/>
      </c>
      <c r="G14" s="45" t="str">
        <f t="array" ref="G14">IF(G12="","",(_xlfn.IFS(AND(G12&lt;=0,G12&gt;=-G$4),"Trivial Harm",AND(G12&gt;=-G$5,G12&lt;=-G$4),"Small Harm",AND(G12&gt;=-G$6,G12&lt;=-G$5),"Moderate Harm",G12&lt;=-G$6,"Large Harm",AND(G12&gt;=0,G12&lt;=G$4),"Trivial Benefit",AND(G12&lt;=G$5,G12&gt;=G$4),"Small Benefit",AND(G12&lt;=G$6,G12&gt;=G$5),"Moderate Benefit",G12&gt;=G$6,"Large Benefit")))</f>
        <v/>
      </c>
      <c r="H14" s="45" t="str">
        <f t="array" ref="H14">IF(H12="","",(_xlfn.IFS(AND(H12&lt;=0,H12&gt;=-H$4),"Trivial Harm",AND(H12&gt;=-H$5,H12&lt;=-H$4),"Small Harm",AND(H12&gt;=-H$6,H12&lt;=-H$5),"Moderate Harm",H12&lt;=-H$6,"Large Harm",AND(H12&gt;=0,H12&lt;=H$4),"Trivial Benefit",AND(H12&lt;=H$5,H12&gt;=H$4),"Small Benefit",AND(H12&lt;=H$6,H12&gt;=H$5),"Moderate Benefit",H12&gt;=H$6,"Large Benefit")))</f>
        <v/>
      </c>
      <c r="I14" s="45" t="str">
        <f t="array" ref="I14">IF(I12="","",(_xlfn.IFS(AND(I12&lt;=0,I12&gt;=-I$4),"Trivial Harm",AND(I12&gt;=-I$5,I12&lt;=-I$4),"Small Harm",AND(I12&gt;=-I$6,I12&lt;=-I$5),"Moderate Harm",I12&lt;=-I$6,"Large Harm",AND(I12&gt;=0,I12&lt;=I$4),"Trivial Benefit",AND(I12&lt;=I$5,I12&gt;=I$4),"Small Benefit",AND(I12&lt;=I$6,I12&gt;=I$5),"Moderate Benefit",I12&gt;=I$6,"Large Benefit")))</f>
        <v>Large Benefit</v>
      </c>
      <c r="J14" s="45" t="str">
        <f t="array" ref="J14">IF(J12="","",(_xlfn.IFS(AND(J12&lt;=0,J12&gt;=-J$4),"Trivial Harm",AND(J12&gt;=-J$5,J12&lt;=-J$4),"Small Harm",AND(J12&gt;=-J$6,J12&lt;=-J$5),"Moderate Harm",J12&lt;=-J$6,"Large Harm",AND(J12&gt;=0,J12&lt;=J$4),"Trivial Benefit",AND(J12&lt;=J$5,J12&gt;=J$4),"Small Benefit",AND(J12&lt;=J$6,J12&gt;=J$5),"Moderate Benefit",J12&gt;=J$6,"Large Benefit")))</f>
        <v>Large Benefit</v>
      </c>
      <c r="K14" s="45" t="str">
        <f t="array" ref="K14">IF(K12="","",(_xlfn.IFS(AND(K12&lt;=0,K12&gt;=-K$4),"Trivial Harm",AND(K12&gt;=-K$5,K12&lt;=-K$4),"Small Harm",AND(K12&gt;=-K$6,K12&lt;=-K$5),"Moderate Harm",K12&lt;=-K$6,"Large Harm",AND(K12&gt;=0,K12&lt;=K$4),"Trivial Benefit",AND(K12&lt;=K$5,K12&gt;=K$4),"Small Benefit",AND(K12&lt;=K$6,K12&gt;=K$5),"Moderate Benefit",K12&gt;=K$6,"Large Benefit")))</f>
        <v/>
      </c>
      <c r="L14" s="45" t="str">
        <f t="array" ref="L14">IF(L12="","",(_xlfn.IFS(AND(L12&lt;=0,L12&gt;=-L$4),"Trivial Harm",AND(L12&gt;=-L$5,L12&lt;=-L$4),"Small Harm",AND(L12&gt;=-L$6,L12&lt;=-L$5),"Moderate Harm",L12&lt;=-L$6,"Large Harm",AND(L12&gt;=0,L12&lt;=L$4),"Trivial Benefit",AND(L12&lt;=L$5,L12&gt;=L$4),"Small Benefit",AND(L12&lt;=L$6,L12&gt;=L$5),"Moderate Benefit",L12&gt;=L$6,"Large Benefit")))</f>
        <v>Small Benefit</v>
      </c>
      <c r="M14" s="45" t="str">
        <f t="array" ref="M14">IF(M12="","",(_xlfn.IFS(AND(M12&lt;=0,M12&gt;=-M$4),"Trivial Harm",AND(M12&gt;=-M$5,M12&lt;=-M$4),"Small Harm",AND(M12&gt;=-M$6,M12&lt;=-M$5),"Moderate Harm",M12&lt;=-M$6,"Large Harm",AND(M12&gt;=0,M12&lt;=M$4),"Trivial Benefit",AND(M12&lt;=M$5,M12&gt;=M$4),"Small Benefit",AND(M12&lt;=M$6,M12&gt;=M$5),"Moderate Benefit",M12&gt;=M$6,"Large Benefit")))</f>
        <v/>
      </c>
      <c r="N14" s="45" t="str">
        <f t="array" ref="N14">IF(N12="","",(_xlfn.IFS(AND(N12&lt;=0,N12&gt;=-N$4),"Trivial Harm",AND(N12&gt;=-N$5,N12&lt;=-N$4),"Small Harm",AND(N12&gt;=-N$6,N12&lt;=-N$5),"Moderate Harm",N12&lt;=-N$6,"Large Harm",AND(N12&gt;=0,N12&lt;=N$4),"Trivial Benefit",AND(N12&lt;=N$5,N12&gt;=N$4),"Small Benefit",AND(N12&lt;=N$6,N12&gt;=N$5),"Moderate Benefit",N12&gt;=N$6,"Large Benefit")))</f>
        <v/>
      </c>
      <c r="O14" s="45" t="str">
        <f t="array" ref="O14">IF(O12="","",(_xlfn.IFS(AND(O12&lt;=0,O12&gt;=-O$4),"Trivial Harm",AND(O12&gt;=-O$5,O12&lt;=-O$4),"Small Harm",AND(O12&gt;=-O$6,O12&lt;=-O$5),"Moderate Harm",O12&lt;=-O$6,"Large Harm",AND(O12&gt;=0,O12&lt;=O$4),"Trivial Benefit",AND(O12&lt;=O$5,O12&gt;=O$4),"Small Benefit",AND(O12&lt;=O$6,O12&gt;=O$5),"Moderate Benefit",O12&gt;=O$6,"Large Benefit")))</f>
        <v/>
      </c>
      <c r="P14" s="45" t="str">
        <f t="array" ref="P14">IF(P12="","",(_xlfn.IFS(AND(P12&lt;=0,P12&gt;=-P$4),"Trivial Harm",AND(P12&gt;=-P$5,P12&lt;=-P$4),"Small Harm",AND(P12&gt;=-P$6,P12&lt;=-P$5),"Moderate Harm",P12&lt;=-P$6,"Large Harm",AND(P12&gt;=0,P12&lt;=P$4),"Trivial Benefit",AND(P12&lt;=P$5,P12&gt;=P$4),"Small Benefit",AND(P12&lt;=P$6,P12&gt;=P$5),"Moderate Benefit",P12&gt;=P$6,"Large Benefit")))</f>
        <v/>
      </c>
      <c r="Q14" s="45" t="str">
        <f t="array" ref="Q14">IF(Q12="","",(_xlfn.IFS(AND(Q12&lt;=0,Q12&gt;=-Q$4),"Trivial Harm",AND(Q12&gt;=-Q$5,Q12&lt;=-Q$4),"Small Harm",AND(Q12&gt;=-Q$6,Q12&lt;=-Q$5),"Moderate Harm",Q12&lt;=-Q$6,"Large Harm",AND(Q12&gt;=0,Q12&lt;=Q$4),"Trivial Benefit",AND(Q12&lt;=Q$5,Q12&gt;=Q$4),"Small Benefit",AND(Q12&lt;=Q$6,Q12&gt;=Q$5),"Moderate Benefit",Q12&gt;=Q$6,"Large Benefit")))</f>
        <v/>
      </c>
      <c r="R14" s="45" t="str">
        <f t="array" ref="R14">IF(R12="","",(_xlfn.IFS(AND(R12&lt;=0,R12&gt;=-R$4),"Trivial Harm",AND(R12&gt;=-R$5,R12&lt;=-R$4),"Small Harm",AND(R12&gt;=-R$6,R12&lt;=-R$5),"Moderate Harm",R12&lt;=-R$6,"Large Harm",AND(R12&gt;=0,R12&lt;=R$4),"Trivial Benefit",AND(R12&lt;=R$5,R12&gt;=R$4),"Small Benefit",AND(R12&lt;=R$6,R12&gt;=R$5),"Moderate Benefit",R12&gt;=R$6,"Large Benefit")))</f>
        <v>Trivial Benefit</v>
      </c>
      <c r="S14" s="45" t="str">
        <f t="array" ref="S14">IF(S12="","",(_xlfn.IFS(AND(S12&lt;=0,S12&gt;=-S$4),"Trivial Harm",AND(S12&gt;=-S$5,S12&lt;=-S$4),"Small Harm",AND(S12&gt;=-S$6,S12&lt;=-S$5),"Moderate Harm",S12&lt;=-S$6,"Large Harm",AND(S12&gt;=0,S12&lt;=S$4),"Trivial Benefit",AND(S12&lt;=S$5,S12&gt;=S$4),"Small Benefit",AND(S12&lt;=S$6,S12&gt;=S$5),"Moderate Benefit",S12&gt;=S$6,"Large Benefit")))</f>
        <v/>
      </c>
      <c r="T14" s="45" t="str">
        <f t="array" ref="T14">IF(T12="","",(_xlfn.IFS(AND(T12&lt;=0,T12&gt;=-T$4),"Trivial Harm",AND(T12&gt;=-T$5,T12&lt;=-T$4),"Small Harm",AND(T12&gt;=-T$6,T12&lt;=-T$5),"Moderate Harm",T12&lt;=-T$6,"Large Harm",AND(T12&gt;=0,T12&lt;=T$4),"Trivial Benefit",AND(T12&lt;=T$5,T12&gt;=T$4),"Small Benefit",AND(T12&lt;=T$6,T12&gt;=T$5),"Moderate Benefit",T12&gt;=T$6,"Large Benefit")))</f>
        <v/>
      </c>
      <c r="U14" s="45" t="str">
        <f t="array" ref="U14">IF(U12="","",(_xlfn.IFS(AND(U12&lt;=0,U12&gt;=-U$4),"Trivial Harm",AND(U12&gt;=-U$5,U12&lt;=-U$4),"Small Harm",AND(U12&gt;=-U$6,U12&lt;=-U$5),"Moderate Harm",U12&lt;=-U$6,"Large Harm",AND(U12&gt;=0,U12&lt;=U$4),"Trivial Benefit",AND(U12&lt;=U$5,U12&gt;=U$4),"Small Benefit",AND(U12&lt;=U$6,U12&gt;=U$5),"Moderate Benefit",U12&gt;=U$6,"Large Benefit")))</f>
        <v/>
      </c>
      <c r="V14" s="45" t="str">
        <f t="array" ref="V14">IF(V12="","",(_xlfn.IFS(AND(V12&lt;=0,V12&gt;=-V$4),"Trivial Harm",AND(V12&gt;=-V$5,V12&lt;=-V$4),"Small Harm",AND(V12&gt;=-V$6,V12&lt;=-V$5),"Moderate Harm",V12&lt;=-V$6,"Large Harm",AND(V12&gt;=0,V12&lt;=V$4),"Trivial Benefit",AND(V12&lt;=V$5,V12&gt;=V$4),"Small Benefit",AND(V12&lt;=V$6,V12&gt;=V$5),"Moderate Benefit",V12&gt;=V$6,"Large Benefit")))</f>
        <v>Trivial Harm</v>
      </c>
      <c r="W14" s="45" t="str">
        <f t="array" ref="W14">_xlfn.IFS(AND(W12&lt;=0,W12&gt;=-W$4),"Trivial Harm",AND(W12&gt;=-W$5, W12&lt;=-W$4),"Small Harm",AND(W12&gt;=-W$6, W12&lt;=-W$5),"Moderate Harm",W12&lt;=-W$6,"Large Harm",AND(W12&gt;=0,W12&lt;=W$4),"Trivial Benefit",AND(W12&lt;=W$5, W12&gt;=W$4),"Small Benefit",AND(W12&lt;=W$6, W12&gt;=W$5),"Moderate Benefit",W12&gt;=W$6,"Large Benefit")</f>
        <v>Large Benefit</v>
      </c>
      <c r="X14" s="45" t="str">
        <f t="array" ref="X14">_xlfn.IFS(AND(X12&lt;=0,X12&gt;=-X$4),"Trivial Harm",AND(X12&gt;=-X$5, X12&lt;=-X$4),"Small Harm",AND(X12&gt;=-X$6, X12&lt;=-X$5),"Moderate Harm",X12&lt;=-X$6,"Large Harm",AND(X12&gt;=0,X12&lt;=X$4),"Trivial Benefit",AND(X12&lt;=X$5, X12&gt;=X$4),"Small Benefit",AND(X12&lt;=X$6, X12&gt;=X$5),"Moderate Benefit",X12&gt;=X$6,"Large Benefit")</f>
        <v>Trivial Harm</v>
      </c>
      <c r="Y14" s="45" t="str">
        <f t="array" ref="Y14">_xlfn.IFS(AND(Y12&lt;=0,Y12&gt;=-Y$4),"Trivial Harm",AND(Y12&gt;=-Y$5, Y12&lt;=-Y$4),"Small Harm",AND(Y12&gt;=-Y$6, Y12&lt;=-Y$5),"Moderate Harm",Y12&lt;=-Y$6,"Large Harm",AND(Y12&gt;=0,Y12&lt;=Y$4),"Trivial Benefit",AND(Y12&lt;=Y$5, Y12&gt;=Y$4),"Small Benefit",AND(Y12&lt;=Y$6, Y12&gt;=Y$5),"Moderate Benefit",Y12&gt;=Y$6,"Large Benefit")</f>
        <v>Large Benefit</v>
      </c>
    </row>
    <row r="15" spans="1:27" outlineLevel="1" x14ac:dyDescent="0.3">
      <c r="A15" s="20" t="s">
        <v>82</v>
      </c>
      <c r="B15" s="45" t="str">
        <f>IF(B12="", "",  (B12*B$3)/1000)</f>
        <v/>
      </c>
      <c r="C15" s="4" t="str">
        <f>IF(C12="", "",  (C12*C$3)/1000)</f>
        <v/>
      </c>
      <c r="E15" s="45"/>
      <c r="F15" s="45" t="str">
        <f t="shared" ref="F15:V15" si="2">IF(F12="", "",  (F12*F$3)/1000)</f>
        <v/>
      </c>
      <c r="G15" s="45" t="str">
        <f t="shared" si="2"/>
        <v/>
      </c>
      <c r="H15" s="45" t="str">
        <f t="shared" si="2"/>
        <v/>
      </c>
      <c r="I15" s="45">
        <f t="shared" si="2"/>
        <v>7.689E-2</v>
      </c>
      <c r="J15" s="45">
        <f t="shared" si="2"/>
        <v>6.430799999999999E-2</v>
      </c>
      <c r="K15" s="45" t="str">
        <f t="shared" si="2"/>
        <v/>
      </c>
      <c r="L15" s="45">
        <f t="shared" si="2"/>
        <v>2.4393000000000001E-2</v>
      </c>
      <c r="M15" s="45" t="str">
        <f t="shared" si="2"/>
        <v/>
      </c>
      <c r="N15" s="45" t="str">
        <f t="shared" si="2"/>
        <v/>
      </c>
      <c r="O15" s="45" t="str">
        <f t="shared" si="2"/>
        <v/>
      </c>
      <c r="P15" s="45" t="str">
        <f t="shared" si="2"/>
        <v/>
      </c>
      <c r="Q15" s="45" t="str">
        <f t="shared" si="2"/>
        <v/>
      </c>
      <c r="R15" s="45">
        <f t="shared" si="2"/>
        <v>4.2500000000000003E-3</v>
      </c>
      <c r="S15" s="45" t="str">
        <f t="shared" si="2"/>
        <v/>
      </c>
      <c r="T15" s="45" t="str">
        <f t="shared" si="2"/>
        <v/>
      </c>
      <c r="U15" s="45" t="str">
        <f t="shared" si="2"/>
        <v/>
      </c>
      <c r="V15" s="45">
        <f t="shared" si="2"/>
        <v>-9.7500000000000017E-3</v>
      </c>
      <c r="W15" s="46">
        <f>SUMIF($B15:$V15, "&gt;0")-I15-R15</f>
        <v>8.8700999999999988E-2</v>
      </c>
      <c r="X15" s="46">
        <f>SUMIF($B15:$V15, "&lt;0")</f>
        <v>-9.7500000000000017E-3</v>
      </c>
      <c r="Y15" s="46">
        <f>SUM(W15:X15)</f>
        <v>7.8950999999999993E-2</v>
      </c>
    </row>
    <row r="16" spans="1:27" x14ac:dyDescent="0.3">
      <c r="A16" s="51" t="s">
        <v>84</v>
      </c>
      <c r="B16" s="49">
        <v>2</v>
      </c>
      <c r="C16" s="81">
        <f>(0.41/0.5)*C5</f>
        <v>51.375510204081628</v>
      </c>
      <c r="D16" s="49"/>
      <c r="E16" s="49">
        <f>(0.3/0.2)*E4</f>
        <v>47.755102040816389</v>
      </c>
      <c r="F16" s="82">
        <f>(0.41/0.5)*F5</f>
        <v>51.375510204081628</v>
      </c>
      <c r="G16" s="49"/>
      <c r="H16" s="49"/>
      <c r="I16" s="48">
        <v>74</v>
      </c>
      <c r="J16" s="48">
        <v>76</v>
      </c>
      <c r="K16" s="47">
        <v>121</v>
      </c>
      <c r="L16" s="47">
        <v>43</v>
      </c>
      <c r="M16" s="47"/>
      <c r="N16" s="49"/>
      <c r="O16" s="49"/>
      <c r="P16" s="49">
        <v>276</v>
      </c>
      <c r="Q16" s="49"/>
      <c r="R16" s="80">
        <v>-945</v>
      </c>
      <c r="S16" s="49"/>
      <c r="T16" s="49"/>
      <c r="U16" s="48">
        <v>6</v>
      </c>
      <c r="V16" s="49">
        <v>-56</v>
      </c>
      <c r="W16" s="40">
        <f>W19</f>
        <v>0.21304499999999998</v>
      </c>
      <c r="X16" s="40">
        <f>X19</f>
        <v>-8.3999999999999908E-3</v>
      </c>
      <c r="Y16" s="40">
        <f>Y19</f>
        <v>0.20464499999999999</v>
      </c>
      <c r="Z16" s="4">
        <f>COUNTA(B16:V16)</f>
        <v>12</v>
      </c>
      <c r="AA16" s="20">
        <f>Z16-4</f>
        <v>8</v>
      </c>
    </row>
    <row r="17" spans="1:27" x14ac:dyDescent="0.3">
      <c r="A17" s="4" t="s">
        <v>77</v>
      </c>
      <c r="B17" s="50" t="s">
        <v>80</v>
      </c>
      <c r="C17" s="50" t="s">
        <v>79</v>
      </c>
      <c r="D17" s="50"/>
      <c r="E17" s="50" t="s">
        <v>79</v>
      </c>
      <c r="F17" s="50" t="s">
        <v>79</v>
      </c>
      <c r="G17" s="50"/>
      <c r="H17" s="50"/>
      <c r="I17" s="50" t="s">
        <v>79</v>
      </c>
      <c r="J17" s="44" t="s">
        <v>80</v>
      </c>
      <c r="K17" s="50" t="s">
        <v>79</v>
      </c>
      <c r="L17" s="50" t="s">
        <v>80</v>
      </c>
      <c r="M17" s="50"/>
      <c r="N17" s="50"/>
      <c r="O17" s="50"/>
      <c r="P17" s="50" t="s">
        <v>80</v>
      </c>
      <c r="Q17" s="50"/>
      <c r="R17" s="44" t="s">
        <v>79</v>
      </c>
      <c r="S17" s="50"/>
      <c r="T17" s="50"/>
      <c r="U17" s="50" t="s">
        <v>78</v>
      </c>
      <c r="V17" s="50" t="s">
        <v>80</v>
      </c>
      <c r="W17" s="44"/>
      <c r="X17" s="44"/>
      <c r="Y17" s="44" t="s">
        <v>79</v>
      </c>
    </row>
    <row r="18" spans="1:27" x14ac:dyDescent="0.3">
      <c r="A18" s="4" t="s">
        <v>81</v>
      </c>
      <c r="B18" s="45" t="str">
        <f t="array" ref="B18">IF(B16="","",(_xlfn.IFS(AND(B16&lt;=0,B16&gt;=-B$4),"Trivial Harm",AND(B16&gt;=-B$5,B16&lt;=-B$4),"Small Harm",AND(B16&gt;=-B$6,B16&lt;=-B$5),"Moderate Harm",B16&lt;=-B$6,"Large Harm",AND(B16&gt;=0,B16&lt;=B$4),"Trivial Benefit",AND(B16&lt;=B$5,B16&gt;=B$4),"Small Benefit",AND(B16&lt;=B$6,B16&gt;=B$5),"Moderate Benefit",B16&gt;=B$6,"Large Benefit")))</f>
        <v>Trivial Benefit</v>
      </c>
      <c r="C18" s="45" t="str">
        <f t="array" ref="C18">IF(C16="","",(_xlfn.IFS(AND(C16&lt;=0,C16&gt;=-C$4),"Trivial Harm",AND(C16&gt;=-C$5,C16&lt;=-C$4),"Small Harm",AND(C16&gt;=-C$6,C16&lt;=-C$5),"Moderate Harm",C16&lt;=-C$6,"Large Harm",AND(C16&gt;=0,C16&lt;=C$4),"Trivial Benefit",AND(C16&lt;=C$5,C16&gt;=C$4),"Small Benefit",AND(C16&lt;=C$6,C16&gt;=C$5),"Moderate Benefit",C16&gt;=C$6,"Large Benefit")))</f>
        <v>Small Benefit</v>
      </c>
      <c r="D18" s="45" t="str">
        <f t="array" ref="D18">IF(D16="","",(_xlfn.IFS(AND(D16&lt;=0,D16&gt;=-D$4),"Trivial Harm",AND(D16&gt;=-D$5,D16&lt;=-D$4),"Small Harm",AND(D16&gt;=-D$6,D16&lt;=-D$5),"Moderate Harm",D16&lt;=-D$6,"Large Harm",AND(D16&gt;=0,D16&lt;=D$4),"Trivial Benefit",AND(D16&lt;=D$5,D16&gt;=D$4),"Small Benefit",AND(D16&lt;=D$6,D16&gt;=D$5),"Moderate Benefit",D16&gt;=D$6,"Large Benefit")))</f>
        <v/>
      </c>
      <c r="E18" s="45" t="str">
        <f t="array" ref="E18">IF(E16="","",(_xlfn.IFS(AND(E16&lt;=0,E16&gt;=-E$4),"Trivial Harm",AND(E16&gt;=-E$5,E16&lt;=-E$4),"Small Harm",AND(E16&gt;=-E$6,E16&lt;=-E$5),"Moderate Harm",E16&lt;=-E$6,"Large Harm",AND(E16&gt;=0,E16&lt;=E$4),"Trivial Benefit",AND(E16&lt;=E$5,E16&gt;=E$4),"Small Benefit",AND(E16&lt;=E$6,E16&gt;=E$5),"Moderate Benefit",E16&gt;=E$6,"Large Benefit")))</f>
        <v>Small Benefit</v>
      </c>
      <c r="F18" s="45" t="str">
        <f t="array" ref="F18">IF(F16="","",(_xlfn.IFS(AND(F16&lt;=0,F16&gt;=-F$4),"Trivial Harm",AND(F16&gt;=-F$5,F16&lt;=-F$4),"Small Harm",AND(F16&gt;=-F$6,F16&lt;=-F$5),"Moderate Harm",F16&lt;=-F$6,"Large Harm",AND(F16&gt;=0,F16&lt;=F$4),"Trivial Benefit",AND(F16&lt;=F$5,F16&gt;=F$4),"Small Benefit",AND(F16&lt;=F$6,F16&gt;=F$5),"Moderate Benefit",F16&gt;=F$6,"Large Benefit")))</f>
        <v>Small Benefit</v>
      </c>
      <c r="G18" s="45" t="str">
        <f t="array" ref="G18">IF(G16="","",(_xlfn.IFS(AND(G16&lt;=0,G16&gt;=-G$4),"Trivial Harm",AND(G16&gt;=-G$5,G16&lt;=-G$4),"Small Harm",AND(G16&gt;=-G$6,G16&lt;=-G$5),"Moderate Harm",G16&lt;=-G$6,"Large Harm",AND(G16&gt;=0,G16&lt;=G$4),"Trivial Benefit",AND(G16&lt;=G$5,G16&gt;=G$4),"Small Benefit",AND(G16&lt;=G$6,G16&gt;=G$5),"Moderate Benefit",G16&gt;=G$6,"Large Benefit")))</f>
        <v/>
      </c>
      <c r="H18" s="45" t="str">
        <f t="array" ref="H18">IF(H16="","",(_xlfn.IFS(AND(H16&lt;=0,H16&gt;=-H$4),"Trivial Harm",AND(H16&gt;=-H$5,H16&lt;=-H$4),"Small Harm",AND(H16&gt;=-H$6,H16&lt;=-H$5),"Moderate Harm",H16&lt;=-H$6,"Large Harm",AND(H16&gt;=0,H16&lt;=H$4),"Trivial Benefit",AND(H16&lt;=H$5,H16&gt;=H$4),"Small Benefit",AND(H16&lt;=H$6,H16&gt;=H$5),"Moderate Benefit",H16&gt;=H$6,"Large Benefit")))</f>
        <v/>
      </c>
      <c r="I18" s="45" t="str">
        <f t="array" ref="I18">IF(I16="","",(_xlfn.IFS(AND(I16&lt;=0,I16&gt;=-I$4),"Trivial Harm",AND(I16&gt;=-I$5,I16&lt;=-I$4),"Small Harm",AND(I16&gt;=-I$6,I16&lt;=-I$5),"Moderate Harm",I16&lt;=-I$6,"Large Harm",AND(I16&gt;=0,I16&lt;=I$4),"Trivial Benefit",AND(I16&lt;=I$5,I16&gt;=I$4),"Small Benefit",AND(I16&lt;=I$6,I16&gt;=I$5),"Moderate Benefit",I16&gt;=I$6,"Large Benefit")))</f>
        <v>Moderate Benefit</v>
      </c>
      <c r="J18" s="45" t="str">
        <f t="array" ref="J18">IF(J16="","",(_xlfn.IFS(AND(J16&lt;=0,J16&gt;=-J$4),"Trivial Harm",AND(J16&gt;=-J$5,J16&lt;=-J$4),"Small Harm",AND(J16&gt;=-J$6,J16&lt;=-J$5),"Moderate Harm",J16&lt;=-J$6,"Large Harm",AND(J16&gt;=0,J16&lt;=J$4),"Trivial Benefit",AND(J16&lt;=J$5,J16&gt;=J$4),"Small Benefit",AND(J16&lt;=J$6,J16&gt;=J$5),"Moderate Benefit",J16&gt;=J$6,"Large Benefit")))</f>
        <v>Moderate Benefit</v>
      </c>
      <c r="K18" s="45" t="str">
        <f t="array" ref="K18">IF(K16="","",(_xlfn.IFS(AND(K16&lt;=0,K16&gt;=-K$4),"Trivial Harm",AND(K16&gt;=-K$5,K16&lt;=-K$4),"Small Harm",AND(K16&gt;=-K$6,K16&lt;=-K$5),"Moderate Harm",K16&lt;=-K$6,"Large Harm",AND(K16&gt;=0,K16&lt;=K$4),"Trivial Benefit",AND(K16&lt;=K$5,K16&gt;=K$4),"Small Benefit",AND(K16&lt;=K$6,K16&gt;=K$5),"Moderate Benefit",K16&gt;=K$6,"Large Benefit")))</f>
        <v>Moderate Benefit</v>
      </c>
      <c r="L18" s="45" t="str">
        <f t="array" ref="L18">IF(L16="","",(_xlfn.IFS(AND(L16&lt;=0,L16&gt;=-L$4),"Trivial Harm",AND(L16&gt;=-L$5,L16&lt;=-L$4),"Small Harm",AND(L16&gt;=-L$6,L16&lt;=-L$5),"Moderate Harm",L16&lt;=-L$6,"Large Harm",AND(L16&gt;=0,L16&lt;=L$4),"Trivial Benefit",AND(L16&lt;=L$5,L16&gt;=L$4),"Small Benefit",AND(L16&lt;=L$6,L16&gt;=L$5),"Moderate Benefit",L16&gt;=L$6,"Large Benefit")))</f>
        <v>Small Benefit</v>
      </c>
      <c r="M18" s="45" t="str">
        <f t="array" ref="M18">IF(M16="","",(_xlfn.IFS(AND(M16&lt;=0,M16&gt;=-M$4),"Trivial Harm",AND(M16&gt;=-M$5,M16&lt;=-M$4),"Small Harm",AND(M16&gt;=-M$6,M16&lt;=-M$5),"Moderate Harm",M16&lt;=-M$6,"Large Harm",AND(M16&gt;=0,M16&lt;=M$4),"Trivial Benefit",AND(M16&lt;=M$5,M16&gt;=M$4),"Small Benefit",AND(M16&lt;=M$6,M16&gt;=M$5),"Moderate Benefit",M16&gt;=M$6,"Large Benefit")))</f>
        <v/>
      </c>
      <c r="N18" s="45" t="str">
        <f t="array" ref="N18">IF(N16="","",(_xlfn.IFS(AND(N16&lt;=0,N16&gt;=-N$4),"Trivial Harm",AND(N16&gt;=-N$5,N16&lt;=-N$4),"Small Harm",AND(N16&gt;=-N$6,N16&lt;=-N$5),"Moderate Harm",N16&lt;=-N$6,"Large Harm",AND(N16&gt;=0,N16&lt;=N$4),"Trivial Benefit",AND(N16&lt;=N$5,N16&gt;=N$4),"Small Benefit",AND(N16&lt;=N$6,N16&gt;=N$5),"Moderate Benefit",N16&gt;=N$6,"Large Benefit")))</f>
        <v/>
      </c>
      <c r="O18" s="45" t="str">
        <f t="array" ref="O18">IF(O16="","",(_xlfn.IFS(AND(O16&lt;=0,O16&gt;=-O$4),"Trivial Harm",AND(O16&gt;=-O$5,O16&lt;=-O$4),"Small Harm",AND(O16&gt;=-O$6,O16&lt;=-O$5),"Moderate Harm",O16&lt;=-O$6,"Large Harm",AND(O16&gt;=0,O16&lt;=O$4),"Trivial Benefit",AND(O16&lt;=O$5,O16&gt;=O$4),"Small Benefit",AND(O16&lt;=O$6,O16&gt;=O$5),"Moderate Benefit",O16&gt;=O$6,"Large Benefit")))</f>
        <v/>
      </c>
      <c r="P18" s="45" t="str">
        <f t="array" ref="P18">IF(P16="","",(_xlfn.IFS(AND(P16&lt;=0,P16&gt;=-P$4),"Trivial Harm",AND(P16&gt;=-P$5,P16&lt;=-P$4),"Small Harm",AND(P16&gt;=-P$6,P16&lt;=-P$5),"Moderate Harm",P16&lt;=-P$6,"Large Harm",AND(P16&gt;=0,P16&lt;=P$4),"Trivial Benefit",AND(P16&lt;=P$5,P16&gt;=P$4),"Small Benefit",AND(P16&lt;=P$6,P16&gt;=P$5),"Moderate Benefit",P16&gt;=P$6,"Large Benefit")))</f>
        <v>Large Benefit</v>
      </c>
      <c r="Q18" s="45" t="str">
        <f t="array" ref="Q18">IF(Q16="","",(_xlfn.IFS(AND(Q16&lt;=0,Q16&gt;=-Q$4),"Trivial Harm",AND(Q16&gt;=-Q$5,Q16&lt;=-Q$4),"Small Harm",AND(Q16&gt;=-Q$6,Q16&lt;=-Q$5),"Moderate Harm",Q16&lt;=-Q$6,"Large Harm",AND(Q16&gt;=0,Q16&lt;=Q$4),"Trivial Benefit",AND(Q16&lt;=Q$5,Q16&gt;=Q$4),"Small Benefit",AND(Q16&lt;=Q$6,Q16&gt;=Q$5),"Moderate Benefit",Q16&gt;=Q$6,"Large Benefit")))</f>
        <v/>
      </c>
      <c r="R18" s="45" t="str">
        <f t="array" ref="R18">IF(R16="","",(_xlfn.IFS(AND(R16&lt;=0,R16&gt;=-R$4),"Trivial Harm",AND(R16&gt;=-R$5,R16&lt;=-R$4),"Small Harm",AND(R16&gt;=-R$6,R16&lt;=-R$5),"Moderate Harm",R16&lt;=-R$6,"Large Harm",AND(R16&gt;=0,R16&lt;=R$4),"Trivial Benefit",AND(R16&lt;=R$5,R16&gt;=R$4),"Small Benefit",AND(R16&lt;=R$6,R16&gt;=R$5),"Moderate Benefit",R16&gt;=R$6,"Large Benefit")))</f>
        <v>Large Harm</v>
      </c>
      <c r="S18" s="45" t="str">
        <f t="array" ref="S18">IF(S16="","",(_xlfn.IFS(AND(S16&lt;=0,S16&gt;=-S$4),"Trivial Harm",AND(S16&gt;=-S$5,S16&lt;=-S$4),"Small Harm",AND(S16&gt;=-S$6,S16&lt;=-S$5),"Moderate Harm",S16&lt;=-S$6,"Large Harm",AND(S16&gt;=0,S16&lt;=S$4),"Trivial Benefit",AND(S16&lt;=S$5,S16&gt;=S$4),"Small Benefit",AND(S16&lt;=S$6,S16&gt;=S$5),"Moderate Benefit",S16&gt;=S$6,"Large Benefit")))</f>
        <v/>
      </c>
      <c r="T18" s="45" t="str">
        <f t="array" ref="T18">IF(T16="","",(_xlfn.IFS(AND(T16&lt;=0,T16&gt;=-T$4),"Trivial Harm",AND(T16&gt;=-T$5,T16&lt;=-T$4),"Small Harm",AND(T16&gt;=-T$6,T16&lt;=-T$5),"Moderate Harm",T16&lt;=-T$6,"Large Harm",AND(T16&gt;=0,T16&lt;=T$4),"Trivial Benefit",AND(T16&lt;=T$5,T16&gt;=T$4),"Small Benefit",AND(T16&lt;=T$6,T16&gt;=T$5),"Moderate Benefit",T16&gt;=T$6,"Large Benefit")))</f>
        <v/>
      </c>
      <c r="U18" s="45" t="str">
        <f t="array" ref="U18">IF(U16="","",(_xlfn.IFS(AND(U16&lt;=0,U16&gt;=-U$4),"Trivial Harm",AND(U16&gt;=-U$5,U16&lt;=-U$4),"Small Harm",AND(U16&gt;=-U$6,U16&lt;=-U$5),"Moderate Harm",U16&lt;=-U$6,"Large Harm",AND(U16&gt;=0,U16&lt;=U$4),"Trivial Benefit",AND(U16&lt;=U$5,U16&gt;=U$4),"Small Benefit",AND(U16&lt;=U$6,U16&gt;=U$5),"Moderate Benefit",U16&gt;=U$6,"Large Benefit")))</f>
        <v>Trivial Benefit</v>
      </c>
      <c r="V18" s="45" t="str">
        <f t="array" ref="V18">IF(V16="","",(_xlfn.IFS(AND(V16&lt;=0,V16&gt;=-V$4),"Trivial Harm",AND(V16&gt;=-V$5,V16&lt;=-V$4),"Small Harm",AND(V16&gt;=-V$6,V16&lt;=-V$5),"Moderate Harm",V16&lt;=-V$6,"Large Harm",AND(V16&gt;=0,V16&lt;=V$4),"Trivial Benefit",AND(V16&lt;=V$5,V16&gt;=V$4),"Small Benefit",AND(V16&lt;=V$6,V16&gt;=V$5),"Moderate Benefit",V16&gt;=V$6,"Large Benefit")))</f>
        <v>Trivial Harm</v>
      </c>
      <c r="W18" s="45" t="str">
        <f t="array" ref="W18">_xlfn.IFS(AND(W16&lt;=0,W16&gt;=-W$4),"Trivial Harm",AND(W16&gt;=-W$5, W16&lt;=-W$4),"Small Harm",AND(W16&gt;=-W$6, W16&lt;=-W$5),"Moderate Harm",W16&lt;=-W$6,"Large Harm",AND(W16&gt;=0,W16&lt;=W$4),"Trivial Benefit",AND(W16&lt;=W$5, W16&gt;=W$4),"Small Benefit",AND(W16&lt;=W$6, W16&gt;=W$5),"Moderate Benefit",W16&gt;=W$6,"Large Benefit")</f>
        <v>Large Benefit</v>
      </c>
      <c r="X18" s="45" t="str">
        <f t="array" ref="X18">_xlfn.IFS(AND(X16&lt;=0,X16&gt;=-X$4),"Trivial Harm",AND(X16&gt;=-X$5, X16&lt;=-X$4),"Small Harm",AND(X16&gt;=-X$6, X16&lt;=-X$5),"Moderate Harm",X16&lt;=-X$6,"Large Harm",AND(X16&gt;=0,X16&lt;=X$4),"Trivial Benefit",AND(X16&lt;=X$5, X16&gt;=X$4),"Small Benefit",AND(X16&lt;=X$6, X16&gt;=X$5),"Moderate Benefit",X16&gt;=X$6,"Large Benefit")</f>
        <v>Trivial Harm</v>
      </c>
      <c r="Y18" s="45" t="str">
        <f t="array" ref="Y18">_xlfn.IFS(AND(Y16&lt;=0,Y16&gt;=-Y$4),"Trivial Harm",AND(Y16&gt;=-Y$5, Y16&lt;=-Y$4),"Small Harm",AND(Y16&gt;=-Y$6, Y16&lt;=-Y$5),"Moderate Harm",Y16&lt;=-Y$6,"Large Harm",AND(Y16&gt;=0,Y16&lt;=Y$4),"Trivial Benefit",AND(Y16&lt;=Y$5, Y16&gt;=Y$4),"Small Benefit",AND(Y16&lt;=Y$6, Y16&gt;=Y$5),"Moderate Benefit",Y16&gt;=Y$6,"Large Benefit")</f>
        <v>Large Benefit</v>
      </c>
    </row>
    <row r="19" spans="1:27" x14ac:dyDescent="0.3">
      <c r="A19" s="20" t="s">
        <v>82</v>
      </c>
      <c r="B19" s="45">
        <f t="shared" ref="B19:V19" si="3">IF(B16="", "",  (B16*B$3)/1000)</f>
        <v>2E-3</v>
      </c>
      <c r="C19" s="45">
        <f t="shared" si="3"/>
        <v>2.5173999999999995E-2</v>
      </c>
      <c r="D19" s="4" t="str">
        <f t="shared" si="3"/>
        <v/>
      </c>
      <c r="E19" s="45">
        <f t="shared" si="3"/>
        <v>2.3400000000000032E-2</v>
      </c>
      <c r="F19" s="45">
        <f t="shared" si="3"/>
        <v>2.5173999999999995E-2</v>
      </c>
      <c r="G19" s="45" t="str">
        <f t="shared" si="3"/>
        <v/>
      </c>
      <c r="H19" s="45" t="str">
        <f t="shared" si="3"/>
        <v/>
      </c>
      <c r="I19" s="45">
        <f t="shared" si="3"/>
        <v>3.4483999999999994E-2</v>
      </c>
      <c r="J19" s="45">
        <f t="shared" si="3"/>
        <v>3.5415999999999996E-2</v>
      </c>
      <c r="K19" s="45">
        <f t="shared" si="3"/>
        <v>4.5980000000000007E-2</v>
      </c>
      <c r="L19" s="45">
        <f t="shared" si="3"/>
        <v>2.2317E-2</v>
      </c>
      <c r="M19" s="45" t="str">
        <f t="shared" si="3"/>
        <v/>
      </c>
      <c r="N19" s="45" t="str">
        <f t="shared" si="3"/>
        <v/>
      </c>
      <c r="O19" s="45" t="str">
        <f t="shared" si="3"/>
        <v/>
      </c>
      <c r="P19" s="45">
        <f t="shared" si="3"/>
        <v>6.9000000000000006E-2</v>
      </c>
      <c r="Q19" s="45" t="str">
        <f t="shared" si="3"/>
        <v/>
      </c>
      <c r="R19" s="45">
        <f t="shared" si="3"/>
        <v>-0.23624999999999999</v>
      </c>
      <c r="S19" s="45" t="str">
        <f t="shared" si="3"/>
        <v/>
      </c>
      <c r="T19" s="45" t="str">
        <f t="shared" si="3"/>
        <v/>
      </c>
      <c r="U19" s="45">
        <f t="shared" si="3"/>
        <v>2.4000000000000002E-3</v>
      </c>
      <c r="V19" s="45">
        <f t="shared" si="3"/>
        <v>-8.400000000000003E-3</v>
      </c>
      <c r="W19" s="46">
        <f>SUMIF($B19:$V19, "&gt;0")-I19-J19-U19</f>
        <v>0.21304499999999998</v>
      </c>
      <c r="X19" s="46">
        <f>SUMIF($B19:$V19, "&lt;0")-R19</f>
        <v>-8.3999999999999908E-3</v>
      </c>
      <c r="Y19" s="46">
        <f>SUM(W19:X19)</f>
        <v>0.20464499999999999</v>
      </c>
    </row>
    <row r="20" spans="1:27" x14ac:dyDescent="0.3">
      <c r="A20" s="51" t="s">
        <v>85</v>
      </c>
      <c r="B20" s="49">
        <v>1</v>
      </c>
      <c r="C20" s="81">
        <f>(0.36/0.5)*C5</f>
        <v>45.110204081632652</v>
      </c>
      <c r="D20" s="49"/>
      <c r="E20" s="49">
        <f>(0.03/0.2)*E4</f>
        <v>4.7755102040816393</v>
      </c>
      <c r="F20" s="82">
        <f>(0.36/0.5)*F5</f>
        <v>45.110204081632652</v>
      </c>
      <c r="G20" s="49"/>
      <c r="H20" s="49"/>
      <c r="I20" s="48">
        <v>99</v>
      </c>
      <c r="J20" s="49">
        <v>82</v>
      </c>
      <c r="K20" s="49"/>
      <c r="L20" s="47">
        <v>15</v>
      </c>
      <c r="M20" s="47"/>
      <c r="N20" s="49"/>
      <c r="O20" s="47"/>
      <c r="P20" s="49">
        <v>217</v>
      </c>
      <c r="Q20" s="49"/>
      <c r="R20" s="80">
        <v>414</v>
      </c>
      <c r="S20" s="49"/>
      <c r="T20" s="49"/>
      <c r="U20" s="48">
        <v>-15</v>
      </c>
      <c r="V20" s="49">
        <v>-22</v>
      </c>
      <c r="W20" s="40">
        <f>W23</f>
        <v>0.14779500000000001</v>
      </c>
      <c r="X20" s="40">
        <f>X23</f>
        <v>-3.3000000000000008E-3</v>
      </c>
      <c r="Y20" s="40">
        <f>Y23</f>
        <v>0.14449500000000001</v>
      </c>
      <c r="Z20" s="4">
        <f>COUNTA(B20:V20)</f>
        <v>11</v>
      </c>
      <c r="AA20" s="20">
        <f>Z20-3</f>
        <v>8</v>
      </c>
    </row>
    <row r="21" spans="1:27" x14ac:dyDescent="0.3">
      <c r="A21" s="4" t="s">
        <v>77</v>
      </c>
      <c r="B21" s="50" t="s">
        <v>80</v>
      </c>
      <c r="C21" s="50" t="s">
        <v>80</v>
      </c>
      <c r="D21" s="50"/>
      <c r="E21" s="50" t="s">
        <v>80</v>
      </c>
      <c r="F21" s="50" t="s">
        <v>80</v>
      </c>
      <c r="G21" s="50"/>
      <c r="H21" s="50"/>
      <c r="I21" s="50" t="s">
        <v>80</v>
      </c>
      <c r="J21" s="44" t="s">
        <v>78</v>
      </c>
      <c r="K21" s="50"/>
      <c r="L21" s="50" t="s">
        <v>80</v>
      </c>
      <c r="M21" s="50"/>
      <c r="N21" s="50"/>
      <c r="O21" s="50"/>
      <c r="P21" s="50" t="s">
        <v>80</v>
      </c>
      <c r="Q21" s="50"/>
      <c r="R21" s="44" t="s">
        <v>86</v>
      </c>
      <c r="S21" s="50"/>
      <c r="T21" s="50"/>
      <c r="U21" s="50" t="s">
        <v>79</v>
      </c>
      <c r="V21" s="50" t="s">
        <v>78</v>
      </c>
      <c r="W21" s="44"/>
      <c r="X21" s="44"/>
      <c r="Y21" s="44" t="s">
        <v>80</v>
      </c>
    </row>
    <row r="22" spans="1:27" x14ac:dyDescent="0.3">
      <c r="A22" s="4" t="s">
        <v>81</v>
      </c>
      <c r="B22" s="45" t="str">
        <f t="array" ref="B22">IF(B20="","",(_xlfn.IFS(AND(B20&lt;=0,B20&gt;=-B$4),"Trivial Harm",AND(B20&gt;=-B$5,B20&lt;=-B$4),"Small Harm",AND(B20&gt;=-B$6,B20&lt;=-B$5),"Moderate Harm",B20&lt;=-B$6,"Large Harm",AND(B20&gt;=0,B20&lt;=B$4),"Trivial Benefit",AND(B20&lt;=B$5,B20&gt;=B$4),"Small Benefit",AND(B20&lt;=B$6,B20&gt;=B$5),"Moderate Benefit",B20&gt;=B$6,"Large Benefit")))</f>
        <v>Trivial Benefit</v>
      </c>
      <c r="C22" s="45" t="str">
        <f t="array" ref="C22">IF(C20="","",(_xlfn.IFS(AND(C20&lt;=0,C20&gt;=-C$4),"Trivial Harm",AND(C20&gt;=-C$5,C20&lt;=-C$4),"Small Harm",AND(C20&gt;=-C$6,C20&lt;=-C$5),"Moderate Harm",C20&lt;=-C$6,"Large Harm",AND(C20&gt;=0,C20&lt;=C$4),"Trivial Benefit",AND(C20&lt;=C$5,C20&gt;=C$4),"Small Benefit",AND(C20&lt;=C$6,C20&gt;=C$5),"Moderate Benefit",C20&gt;=C$6,"Large Benefit")))</f>
        <v>Small Benefit</v>
      </c>
      <c r="D22" s="45" t="str">
        <f t="array" ref="D22">IF(D20="","",(_xlfn.IFS(AND(D20&lt;=0,D20&gt;=-D$4),"Trivial Harm",AND(D20&gt;=-D$5,D20&lt;=-D$4),"Small Harm",AND(D20&gt;=-D$6,D20&lt;=-D$5),"Moderate Harm",D20&lt;=-D$6,"Large Harm",AND(D20&gt;=0,D20&lt;=D$4),"Trivial Benefit",AND(D20&lt;=D$5,D20&gt;=D$4),"Small Benefit",AND(D20&lt;=D$6,D20&gt;=D$5),"Moderate Benefit",D20&gt;=D$6,"Large Benefit")))</f>
        <v/>
      </c>
      <c r="E22" s="45" t="str">
        <f t="array" ref="E22">IF(E20="","",(_xlfn.IFS(AND(E20&lt;=0,E20&gt;=-E$4),"Trivial Harm",AND(E20&gt;=-E$5,E20&lt;=-E$4),"Small Harm",AND(E20&gt;=-E$6,E20&lt;=-E$5),"Moderate Harm",E20&lt;=-E$6,"Large Harm",AND(E20&gt;=0,E20&lt;=E$4),"Trivial Benefit",AND(E20&lt;=E$5,E20&gt;=E$4),"Small Benefit",AND(E20&lt;=E$6,E20&gt;=E$5),"Moderate Benefit",E20&gt;=E$6,"Large Benefit")))</f>
        <v>Trivial Benefit</v>
      </c>
      <c r="F22" s="45" t="str">
        <f t="array" ref="F22">IF(F20="","",(_xlfn.IFS(AND(F20&lt;=0,F20&gt;=-F$4),"Trivial Harm",AND(F20&gt;=-F$5,F20&lt;=-F$4),"Small Harm",AND(F20&gt;=-F$6,F20&lt;=-F$5),"Moderate Harm",F20&lt;=-F$6,"Large Harm",AND(F20&gt;=0,F20&lt;=F$4),"Trivial Benefit",AND(F20&lt;=F$5,F20&gt;=F$4),"Small Benefit",AND(F20&lt;=F$6,F20&gt;=F$5),"Moderate Benefit",F20&gt;=F$6,"Large Benefit")))</f>
        <v>Small Benefit</v>
      </c>
      <c r="G22" s="45" t="str">
        <f t="array" ref="G22">IF(G20="","",(_xlfn.IFS(AND(G20&lt;=0,G20&gt;=-G$4),"Trivial Harm",AND(G20&gt;=-G$5,G20&lt;=-G$4),"Small Harm",AND(G20&gt;=-G$6,G20&lt;=-G$5),"Moderate Harm",G20&lt;=-G$6,"Large Harm",AND(G20&gt;=0,G20&lt;=G$4),"Trivial Benefit",AND(G20&lt;=G$5,G20&gt;=G$4),"Small Benefit",AND(G20&lt;=G$6,G20&gt;=G$5),"Moderate Benefit",G20&gt;=G$6,"Large Benefit")))</f>
        <v/>
      </c>
      <c r="H22" s="45" t="str">
        <f t="array" ref="H22">IF(H20="","",(_xlfn.IFS(AND(H20&lt;=0,H20&gt;=-H$4),"Trivial Harm",AND(H20&gt;=-H$5,H20&lt;=-H$4),"Small Harm",AND(H20&gt;=-H$6,H20&lt;=-H$5),"Moderate Harm",H20&lt;=-H$6,"Large Harm",AND(H20&gt;=0,H20&lt;=H$4),"Trivial Benefit",AND(H20&lt;=H$5,H20&gt;=H$4),"Small Benefit",AND(H20&lt;=H$6,H20&gt;=H$5),"Moderate Benefit",H20&gt;=H$6,"Large Benefit")))</f>
        <v/>
      </c>
      <c r="I22" s="45" t="str">
        <f t="array" ref="I22">IF(I20="","",(_xlfn.IFS(AND(I20&lt;=0,I20&gt;=-I$4),"Trivial Harm",AND(I20&gt;=-I$5,I20&lt;=-I$4),"Small Harm",AND(I20&gt;=-I$6,I20&lt;=-I$5),"Moderate Harm",I20&lt;=-I$6,"Large Harm",AND(I20&gt;=0,I20&lt;=I$4),"Trivial Benefit",AND(I20&lt;=I$5,I20&gt;=I$4),"Small Benefit",AND(I20&lt;=I$6,I20&gt;=I$5),"Moderate Benefit",I20&gt;=I$6,"Large Benefit")))</f>
        <v>Moderate Benefit</v>
      </c>
      <c r="J22" s="45" t="str">
        <f t="array" ref="J22">IF(J20="","",(_xlfn.IFS(AND(J20&lt;=0,J20&gt;=-J$4),"Trivial Harm",AND(J20&gt;=-J$5,J20&lt;=-J$4),"Small Harm",AND(J20&gt;=-J$6,J20&lt;=-J$5),"Moderate Harm",J20&lt;=-J$6,"Large Harm",AND(J20&gt;=0,J20&lt;=J$4),"Trivial Benefit",AND(J20&lt;=J$5,J20&gt;=J$4),"Small Benefit",AND(J20&lt;=J$6,J20&gt;=J$5),"Moderate Benefit",J20&gt;=J$6,"Large Benefit")))</f>
        <v>Moderate Benefit</v>
      </c>
      <c r="K22" s="45" t="str">
        <f t="array" ref="K22">IF(K20="","",(_xlfn.IFS(AND(K20&lt;=0,K20&gt;=-K$4),"Trivial Harm",AND(K20&gt;=-K$5,K20&lt;=-K$4),"Small Harm",AND(K20&gt;=-K$6,K20&lt;=-K$5),"Moderate Harm",K20&lt;=-K$6,"Large Harm",AND(K20&gt;=0,K20&lt;=K$4),"Trivial Benefit",AND(K20&lt;=K$5,K20&gt;=K$4),"Small Benefit",AND(K20&lt;=K$6,K20&gt;=K$5),"Moderate Benefit",K20&gt;=K$6,"Large Benefit")))</f>
        <v/>
      </c>
      <c r="L22" s="45" t="str">
        <f t="array" ref="L22">IF(L20="","",(_xlfn.IFS(AND(L20&lt;=0,L20&gt;=-L$4),"Trivial Harm",AND(L20&gt;=-L$5,L20&lt;=-L$4),"Small Harm",AND(L20&gt;=-L$6,L20&lt;=-L$5),"Moderate Harm",L20&lt;=-L$6,"Large Harm",AND(L20&gt;=0,L20&lt;=L$4),"Trivial Benefit",AND(L20&lt;=L$5,L20&gt;=L$4),"Small Benefit",AND(L20&lt;=L$6,L20&gt;=L$5),"Moderate Benefit",L20&gt;=L$6,"Large Benefit")))</f>
        <v>Trivial Benefit</v>
      </c>
      <c r="M22" s="45" t="str">
        <f t="array" ref="M22">IF(M20="","",(_xlfn.IFS(AND(M20&lt;=0,M20&gt;=-M$4),"Trivial Harm",AND(M20&gt;=-M$5,M20&lt;=-M$4),"Small Harm",AND(M20&gt;=-M$6,M20&lt;=-M$5),"Moderate Harm",M20&lt;=-M$6,"Large Harm",AND(M20&gt;=0,M20&lt;=M$4),"Trivial Benefit",AND(M20&lt;=M$5,M20&gt;=M$4),"Small Benefit",AND(M20&lt;=M$6,M20&gt;=M$5),"Moderate Benefit",M20&gt;=M$6,"Large Benefit")))</f>
        <v/>
      </c>
      <c r="N22" s="45" t="str">
        <f t="array" ref="N22">IF(N20="","",(_xlfn.IFS(AND(N20&lt;=0,N20&gt;=-N$4),"Trivial Harm",AND(N20&gt;=-N$5,N20&lt;=-N$4),"Small Harm",AND(N20&gt;=-N$6,N20&lt;=-N$5),"Moderate Harm",N20&lt;=-N$6,"Large Harm",AND(N20&gt;=0,N20&lt;=N$4),"Trivial Benefit",AND(N20&lt;=N$5,N20&gt;=N$4),"Small Benefit",AND(N20&lt;=N$6,N20&gt;=N$5),"Moderate Benefit",N20&gt;=N$6,"Large Benefit")))</f>
        <v/>
      </c>
      <c r="O22" s="45" t="str">
        <f t="array" ref="O22">IF(O20="","",(_xlfn.IFS(AND(O20&lt;=0,O20&gt;=-O$4),"Trivial Harm",AND(O20&gt;=-O$5,O20&lt;=-O$4),"Small Harm",AND(O20&gt;=-O$6,O20&lt;=-O$5),"Moderate Harm",O20&lt;=-O$6,"Large Harm",AND(O20&gt;=0,O20&lt;=O$4),"Trivial Benefit",AND(O20&lt;=O$5,O20&gt;=O$4),"Small Benefit",AND(O20&lt;=O$6,O20&gt;=O$5),"Moderate Benefit",O20&gt;=O$6,"Large Benefit")))</f>
        <v/>
      </c>
      <c r="P22" s="45" t="str">
        <f t="array" ref="P22">IF(P20="","",(_xlfn.IFS(AND(P20&lt;=0,P20&gt;=-P$4),"Trivial Harm",AND(P20&gt;=-P$5,P20&lt;=-P$4),"Small Harm",AND(P20&gt;=-P$6,P20&lt;=-P$5),"Moderate Harm",P20&lt;=-P$6,"Large Harm",AND(P20&gt;=0,P20&lt;=P$4),"Trivial Benefit",AND(P20&lt;=P$5,P20&gt;=P$4),"Small Benefit",AND(P20&lt;=P$6,P20&gt;=P$5),"Moderate Benefit",P20&gt;=P$6,"Large Benefit")))</f>
        <v>Moderate Benefit</v>
      </c>
      <c r="Q22" s="45" t="str">
        <f t="array" ref="Q22">IF(Q20="","",(_xlfn.IFS(AND(Q20&lt;=0,Q20&gt;=-Q$4),"Trivial Harm",AND(Q20&gt;=-Q$5,Q20&lt;=-Q$4),"Small Harm",AND(Q20&gt;=-Q$6,Q20&lt;=-Q$5),"Moderate Harm",Q20&lt;=-Q$6,"Large Harm",AND(Q20&gt;=0,Q20&lt;=Q$4),"Trivial Benefit",AND(Q20&lt;=Q$5,Q20&gt;=Q$4),"Small Benefit",AND(Q20&lt;=Q$6,Q20&gt;=Q$5),"Moderate Benefit",Q20&gt;=Q$6,"Large Benefit")))</f>
        <v/>
      </c>
      <c r="R22" s="45" t="str">
        <f t="array" ref="R22">IF(R20="","",(_xlfn.IFS(AND(R20&lt;=0,R20&gt;=-R$4),"Trivial Harm",AND(R20&gt;=-R$5,R20&lt;=-R$4),"Small Harm",AND(R20&gt;=-R$6,R20&lt;=-R$5),"Moderate Harm",R20&lt;=-R$6,"Large Harm",AND(R20&gt;=0,R20&lt;=R$4),"Trivial Benefit",AND(R20&lt;=R$5,R20&gt;=R$4),"Small Benefit",AND(R20&lt;=R$6,R20&gt;=R$5),"Moderate Benefit",R20&gt;=R$6,"Large Benefit")))</f>
        <v>Large Benefit</v>
      </c>
      <c r="S22" s="45" t="str">
        <f t="array" ref="S22">IF(S20="","",(_xlfn.IFS(AND(S20&lt;=0,S20&gt;=-S$4),"Trivial Harm",AND(S20&gt;=-S$5,S20&lt;=-S$4),"Small Harm",AND(S20&gt;=-S$6,S20&lt;=-S$5),"Moderate Harm",S20&lt;=-S$6,"Large Harm",AND(S20&gt;=0,S20&lt;=S$4),"Trivial Benefit",AND(S20&lt;=S$5,S20&gt;=S$4),"Small Benefit",AND(S20&lt;=S$6,S20&gt;=S$5),"Moderate Benefit",S20&gt;=S$6,"Large Benefit")))</f>
        <v/>
      </c>
      <c r="T22" s="45" t="str">
        <f t="array" ref="T22">IF(T20="","",(_xlfn.IFS(AND(T20&lt;=0,T20&gt;=-T$4),"Trivial Harm",AND(T20&gt;=-T$5,T20&lt;=-T$4),"Small Harm",AND(T20&gt;=-T$6,T20&lt;=-T$5),"Moderate Harm",T20&lt;=-T$6,"Large Harm",AND(T20&gt;=0,T20&lt;=T$4),"Trivial Benefit",AND(T20&lt;=T$5,T20&gt;=T$4),"Small Benefit",AND(T20&lt;=T$6,T20&gt;=T$5),"Moderate Benefit",T20&gt;=T$6,"Large Benefit")))</f>
        <v/>
      </c>
      <c r="U22" s="45" t="str">
        <f t="array" ref="U22">IF(U20="","",(_xlfn.IFS(AND(U20&lt;=0,U20&gt;=-U$4),"Trivial Harm",AND(U20&gt;=-U$5,U20&lt;=-U$4),"Small Harm",AND(U20&gt;=-U$6,U20&lt;=-U$5),"Moderate Harm",U20&lt;=-U$6,"Large Harm",AND(U20&gt;=0,U20&lt;=U$4),"Trivial Benefit",AND(U20&lt;=U$5,U20&gt;=U$4),"Small Benefit",AND(U20&lt;=U$6,U20&gt;=U$5),"Moderate Benefit",U20&gt;=U$6,"Large Benefit")))</f>
        <v>Trivial Harm</v>
      </c>
      <c r="V22" s="45" t="str">
        <f t="array" ref="V22">IF(V20="","",(_xlfn.IFS(AND(V20&lt;=0,V20&gt;=-V$4),"Trivial Harm",AND(V20&gt;=-V$5,V20&lt;=-V$4),"Small Harm",AND(V20&gt;=-V$6,V20&lt;=-V$5),"Moderate Harm",V20&lt;=-V$6,"Large Harm",AND(V20&gt;=0,V20&lt;=V$4),"Trivial Benefit",AND(V20&lt;=V$5,V20&gt;=V$4),"Small Benefit",AND(V20&lt;=V$6,V20&gt;=V$5),"Moderate Benefit",V20&gt;=V$6,"Large Benefit")))</f>
        <v>Trivial Harm</v>
      </c>
      <c r="W22" s="45" t="str">
        <f t="array" ref="W22">_xlfn.IFS(AND(W20&lt;=0,W20&gt;=-W$4),"Trivial Harm",AND(W20&gt;=-W$5, W20&lt;=-W$4),"Small Harm",AND(W20&gt;=-W$6, W20&lt;=-W$5),"Moderate Harm",W20&lt;=-W$6,"Large Harm",AND(W20&gt;=0,W20&lt;=W$4),"Trivial Benefit",AND(W20&lt;=W$5, W20&gt;=W$4),"Small Benefit",AND(W20&lt;=W$6, W20&gt;=W$5),"Moderate Benefit",W20&gt;=W$6,"Large Benefit")</f>
        <v>Large Benefit</v>
      </c>
      <c r="X22" s="45" t="str">
        <f t="array" ref="X22">_xlfn.IFS(AND(X20&lt;=0,X20&gt;=-X$4),"Trivial Harm",AND(X20&gt;=-X$5, X20&lt;=-X$4),"Small Harm",AND(X20&gt;=-X$6, X20&lt;=-X$5),"Moderate Harm",X20&lt;=-X$6,"Large Harm",AND(X20&gt;=0,X20&lt;=X$4),"Trivial Benefit",AND(X20&lt;=X$5, X20&gt;=X$4),"Small Benefit",AND(X20&lt;=X$6, X20&gt;=X$5),"Moderate Benefit",X20&gt;=X$6,"Large Benefit")</f>
        <v>Trivial Harm</v>
      </c>
      <c r="Y22" s="45" t="str">
        <f t="array" ref="Y22">_xlfn.IFS(AND(Y20&lt;=0,Y20&gt;=-Y$4),"Trivial Harm",AND(Y20&gt;=-Y$5, Y20&lt;=-Y$4),"Small Harm",AND(Y20&gt;=-Y$6, Y20&lt;=-Y$5),"Moderate Harm",Y20&lt;=-Y$6,"Large Harm",AND(Y20&gt;=0,Y20&lt;=Y$4),"Trivial Benefit",AND(Y20&lt;=Y$5, Y20&gt;=Y$4),"Small Benefit",AND(Y20&lt;=Y$6, Y20&gt;=Y$5),"Moderate Benefit",Y20&gt;=Y$6,"Large Benefit")</f>
        <v>Large Benefit</v>
      </c>
    </row>
    <row r="23" spans="1:27" x14ac:dyDescent="0.3">
      <c r="A23" s="20" t="s">
        <v>82</v>
      </c>
      <c r="B23" s="45">
        <f t="shared" ref="B23:V23" si="4">IF(B20="", "",  (B20*B$3)/1000)</f>
        <v>1E-3</v>
      </c>
      <c r="C23" s="45">
        <f t="shared" si="4"/>
        <v>2.2103999999999999E-2</v>
      </c>
      <c r="D23" s="4" t="str">
        <f t="shared" si="4"/>
        <v/>
      </c>
      <c r="E23" s="45">
        <f t="shared" si="4"/>
        <v>2.3400000000000035E-3</v>
      </c>
      <c r="F23" s="45">
        <f t="shared" si="4"/>
        <v>2.2103999999999999E-2</v>
      </c>
      <c r="G23" s="45" t="str">
        <f t="shared" si="4"/>
        <v/>
      </c>
      <c r="H23" s="45" t="str">
        <f t="shared" si="4"/>
        <v/>
      </c>
      <c r="I23" s="45">
        <f t="shared" si="4"/>
        <v>4.6134000000000001E-2</v>
      </c>
      <c r="J23" s="45">
        <f t="shared" si="4"/>
        <v>3.8211999999999996E-2</v>
      </c>
      <c r="K23" s="45" t="str">
        <f t="shared" si="4"/>
        <v/>
      </c>
      <c r="L23" s="45">
        <f t="shared" si="4"/>
        <v>7.7850000000000003E-3</v>
      </c>
      <c r="M23" s="45" t="str">
        <f t="shared" si="4"/>
        <v/>
      </c>
      <c r="N23" s="45" t="str">
        <f t="shared" si="4"/>
        <v/>
      </c>
      <c r="O23" s="45" t="str">
        <f t="shared" si="4"/>
        <v/>
      </c>
      <c r="P23" s="45">
        <f t="shared" si="4"/>
        <v>5.425E-2</v>
      </c>
      <c r="Q23" s="45" t="str">
        <f t="shared" si="4"/>
        <v/>
      </c>
      <c r="R23" s="45">
        <f t="shared" si="4"/>
        <v>0.10349999999999999</v>
      </c>
      <c r="S23" s="45" t="str">
        <f t="shared" si="4"/>
        <v/>
      </c>
      <c r="T23" s="45" t="str">
        <f t="shared" si="4"/>
        <v/>
      </c>
      <c r="U23" s="45">
        <f t="shared" si="4"/>
        <v>-6.0000000000000001E-3</v>
      </c>
      <c r="V23" s="45">
        <f t="shared" si="4"/>
        <v>-3.3000000000000008E-3</v>
      </c>
      <c r="W23" s="46">
        <f>SUMIF($B23:$V23, "&gt;0")-I23-R23</f>
        <v>0.14779500000000001</v>
      </c>
      <c r="X23" s="46">
        <f>SUMIF($B23:$V23, "&lt;0")-U23</f>
        <v>-3.3000000000000008E-3</v>
      </c>
      <c r="Y23" s="46">
        <f>SUM(W23:X23)</f>
        <v>0.14449500000000001</v>
      </c>
    </row>
    <row r="24" spans="1:27" x14ac:dyDescent="0.3">
      <c r="A24" s="51" t="s">
        <v>89</v>
      </c>
      <c r="B24" s="49">
        <v>-4</v>
      </c>
      <c r="C24" s="81"/>
      <c r="D24" s="49"/>
      <c r="E24" s="49"/>
      <c r="F24" s="49"/>
      <c r="G24" s="49"/>
      <c r="H24" s="49"/>
      <c r="I24" s="48">
        <v>198</v>
      </c>
      <c r="J24" s="49">
        <v>224</v>
      </c>
      <c r="K24" s="49"/>
      <c r="L24" s="49">
        <v>77</v>
      </c>
      <c r="M24" s="49"/>
      <c r="N24" s="49"/>
      <c r="O24" s="48">
        <v>288</v>
      </c>
      <c r="P24" s="49">
        <v>293</v>
      </c>
      <c r="Q24" s="49"/>
      <c r="R24" s="80">
        <v>-852</v>
      </c>
      <c r="S24" s="47">
        <v>427</v>
      </c>
      <c r="T24" s="49"/>
      <c r="U24" s="48">
        <v>-17</v>
      </c>
      <c r="V24" s="49">
        <v>-26</v>
      </c>
      <c r="W24" s="40">
        <f>W27</f>
        <v>0.23434699999999994</v>
      </c>
      <c r="X24" s="40">
        <f>X27</f>
        <v>-7.8999999999999904E-3</v>
      </c>
      <c r="Y24" s="40">
        <f>Y27</f>
        <v>0.22644699999999995</v>
      </c>
      <c r="Z24" s="4">
        <f>COUNTA(B24:V24)</f>
        <v>10</v>
      </c>
      <c r="AA24" s="20">
        <f>Z24-4</f>
        <v>6</v>
      </c>
    </row>
    <row r="25" spans="1:27" x14ac:dyDescent="0.3">
      <c r="A25" s="4" t="s">
        <v>77</v>
      </c>
      <c r="B25" s="50" t="s">
        <v>79</v>
      </c>
      <c r="C25" s="50"/>
      <c r="D25" s="50"/>
      <c r="E25" s="50"/>
      <c r="F25" s="50"/>
      <c r="G25" s="50"/>
      <c r="H25" s="50"/>
      <c r="I25" s="50" t="s">
        <v>86</v>
      </c>
      <c r="J25" s="44" t="s">
        <v>86</v>
      </c>
      <c r="K25" s="50"/>
      <c r="L25" s="50" t="s">
        <v>78</v>
      </c>
      <c r="M25" s="50"/>
      <c r="N25" s="50"/>
      <c r="O25" s="50" t="s">
        <v>86</v>
      </c>
      <c r="P25" s="50" t="s">
        <v>86</v>
      </c>
      <c r="Q25" s="50"/>
      <c r="R25" s="44" t="s">
        <v>79</v>
      </c>
      <c r="S25" s="50" t="s">
        <v>86</v>
      </c>
      <c r="T25" s="50"/>
      <c r="U25" s="50" t="s">
        <v>80</v>
      </c>
      <c r="V25" s="50" t="s">
        <v>78</v>
      </c>
      <c r="W25" s="44"/>
      <c r="X25" s="44"/>
      <c r="Y25" s="53" t="s">
        <v>80</v>
      </c>
      <c r="Z25" s="4" t="s">
        <v>87</v>
      </c>
    </row>
    <row r="26" spans="1:27" x14ac:dyDescent="0.3">
      <c r="A26" s="4" t="s">
        <v>81</v>
      </c>
      <c r="B26" s="45" t="str">
        <f t="array" ref="B26">IF(B24="","",(_xlfn.IFS(AND(B24&lt;=0,B24&gt;=-B$4),"Trivial Harm",AND(B24&gt;=-B$5,B24&lt;=-B$4),"Small Harm",AND(B24&gt;=-B$6,B24&lt;=-B$5),"Moderate Harm",B24&lt;=-B$6,"Large Harm",AND(B24&gt;=0,B24&lt;=B$4),"Trivial Benefit",AND(B24&lt;=B$5,B24&gt;=B$4),"Small Benefit",AND(B24&lt;=B$6,B24&gt;=B$5),"Moderate Benefit",B24&gt;=B$6,"Large Benefit")))</f>
        <v>Trivial Harm</v>
      </c>
      <c r="C26" s="45" t="str">
        <f t="array" ref="C26">IF(C24="","",(_xlfn.IFS(AND(C24&lt;=0,C24&gt;=-C$4),"Trivial Harm",AND(C24&gt;=-C$5,C24&lt;=-C$4),"Small Harm",AND(C24&gt;=-C$6,C24&lt;=-C$5),"Moderate Harm",C24&lt;=-C$6,"Large Harm",AND(C24&gt;=0,C24&lt;=C$4),"Trivial Benefit",AND(C24&lt;=C$5,C24&gt;=C$4),"Small Benefit",AND(C24&lt;=C$6,C24&gt;=C$5),"Moderate Benefit",C24&gt;=C$6,"Large Benefit")))</f>
        <v/>
      </c>
      <c r="E26" s="45"/>
      <c r="F26" s="45" t="str">
        <f t="array" ref="F26">IF(F24="","",(_xlfn.IFS(AND(F24&lt;=0,F24&gt;=-F$4),"Trivial Harm",AND(F24&gt;=-F$5,F24&lt;=-F$4),"Small Harm",AND(F24&gt;=-F$6,F24&lt;=-F$5),"Moderate Harm",F24&lt;=-F$6,"Large Harm",AND(F24&gt;=0,F24&lt;=F$4),"Trivial Benefit",AND(F24&lt;=F$5,F24&gt;=F$4),"Small Benefit",AND(F24&lt;=F$6,F24&gt;=F$5),"Moderate Benefit",F24&gt;=F$6,"Large Benefit")))</f>
        <v/>
      </c>
      <c r="G26" s="45" t="str">
        <f t="array" ref="G26">IF(G24="","",(_xlfn.IFS(AND(G24&lt;=0,G24&gt;=-G$4),"Trivial Harm",AND(G24&gt;=-G$5,G24&lt;=-G$4),"Small Harm",AND(G24&gt;=-G$6,G24&lt;=-G$5),"Moderate Harm",G24&lt;=-G$6,"Large Harm",AND(G24&gt;=0,G24&lt;=G$4),"Trivial Benefit",AND(G24&lt;=G$5,G24&gt;=G$4),"Small Benefit",AND(G24&lt;=G$6,G24&gt;=G$5),"Moderate Benefit",G24&gt;=G$6,"Large Benefit")))</f>
        <v/>
      </c>
      <c r="H26" s="45" t="str">
        <f t="array" ref="H26">IF(H24="","",(_xlfn.IFS(AND(H24&lt;=0,H24&gt;=-H$4),"Trivial Harm",AND(H24&gt;=-H$5,H24&lt;=-H$4),"Small Harm",AND(H24&gt;=-H$6,H24&lt;=-H$5),"Moderate Harm",H24&lt;=-H$6,"Large Harm",AND(H24&gt;=0,H24&lt;=H$4),"Trivial Benefit",AND(H24&lt;=H$5,H24&gt;=H$4),"Small Benefit",AND(H24&lt;=H$6,H24&gt;=H$5),"Moderate Benefit",H24&gt;=H$6,"Large Benefit")))</f>
        <v/>
      </c>
      <c r="I26" s="45" t="str">
        <f t="array" ref="I26">IF(I24="","",(_xlfn.IFS(AND(I24&lt;=0,I24&gt;=-I$4),"Trivial Harm",AND(I24&gt;=-I$5,I24&lt;=-I$4),"Small Harm",AND(I24&gt;=-I$6,I24&lt;=-I$5),"Moderate Harm",I24&lt;=-I$6,"Large Harm",AND(I24&gt;=0,I24&lt;=I$4),"Trivial Benefit",AND(I24&lt;=I$5,I24&gt;=I$4),"Small Benefit",AND(I24&lt;=I$6,I24&gt;=I$5),"Moderate Benefit",I24&gt;=I$6,"Large Benefit")))</f>
        <v>Large Benefit</v>
      </c>
      <c r="J26" s="45" t="str">
        <f t="array" ref="J26">IF(J24="","",(_xlfn.IFS(AND(J24&lt;=0,J24&gt;=-J$4),"Trivial Harm",AND(J24&gt;=-J$5,J24&lt;=-J$4),"Small Harm",AND(J24&gt;=-J$6,J24&lt;=-J$5),"Moderate Harm",J24&lt;=-J$6,"Large Harm",AND(J24&gt;=0,J24&lt;=J$4),"Trivial Benefit",AND(J24&lt;=J$5,J24&gt;=J$4),"Small Benefit",AND(J24&lt;=J$6,J24&gt;=J$5),"Moderate Benefit",J24&gt;=J$6,"Large Benefit")))</f>
        <v>Large Benefit</v>
      </c>
      <c r="K26" s="45" t="str">
        <f t="array" ref="K26">IF(K24="","",(_xlfn.IFS(AND(K24&lt;=0,K24&gt;=-K$4),"Trivial Harm",AND(K24&gt;=-K$5,K24&lt;=-K$4),"Small Harm",AND(K24&gt;=-K$6,K24&lt;=-K$5),"Moderate Harm",K24&lt;=-K$6,"Large Harm",AND(K24&gt;=0,K24&lt;=K$4),"Trivial Benefit",AND(K24&lt;=K$5,K24&gt;=K$4),"Small Benefit",AND(K24&lt;=K$6,K24&gt;=K$5),"Moderate Benefit",K24&gt;=K$6,"Large Benefit")))</f>
        <v/>
      </c>
      <c r="L26" s="45" t="str">
        <f t="array" ref="L26">IF(L24="","",(_xlfn.IFS(AND(L24&lt;=0,L24&gt;=-L$4),"Trivial Harm",AND(L24&gt;=-L$5,L24&lt;=-L$4),"Small Harm",AND(L24&gt;=-L$6,L24&lt;=-L$5),"Moderate Harm",L24&lt;=-L$6,"Large Harm",AND(L24&gt;=0,L24&lt;=L$4),"Trivial Benefit",AND(L24&lt;=L$5,L24&gt;=L$4),"Small Benefit",AND(L24&lt;=L$6,L24&gt;=L$5),"Moderate Benefit",L24&gt;=L$6,"Large Benefit")))</f>
        <v>Moderate Benefit</v>
      </c>
      <c r="M26" s="45" t="str">
        <f t="array" ref="M26">IF(M24="","",(_xlfn.IFS(AND(M24&lt;=0,M24&gt;=-M$4),"Trivial Harm",AND(M24&gt;=-M$5,M24&lt;=-M$4),"Small Harm",AND(M24&gt;=-M$6,M24&lt;=-M$5),"Moderate Harm",M24&lt;=-M$6,"Large Harm",AND(M24&gt;=0,M24&lt;=M$4),"Trivial Benefit",AND(M24&lt;=M$5,M24&gt;=M$4),"Small Benefit",AND(M24&lt;=M$6,M24&gt;=M$5),"Moderate Benefit",M24&gt;=M$6,"Large Benefit")))</f>
        <v/>
      </c>
      <c r="N26" s="45" t="str">
        <f t="array" ref="N26">IF(N24="","",(_xlfn.IFS(AND(N24&lt;=0,N24&gt;=-N$4),"Trivial Harm",AND(N24&gt;=-N$5,N24&lt;=-N$4),"Small Harm",AND(N24&gt;=-N$6,N24&lt;=-N$5),"Moderate Harm",N24&lt;=-N$6,"Large Harm",AND(N24&gt;=0,N24&lt;=N$4),"Trivial Benefit",AND(N24&lt;=N$5,N24&gt;=N$4),"Small Benefit",AND(N24&lt;=N$6,N24&gt;=N$5),"Moderate Benefit",N24&gt;=N$6,"Large Benefit")))</f>
        <v/>
      </c>
      <c r="O26" s="45" t="str">
        <f t="array" ref="O26">IF(O24="","",(_xlfn.IFS(AND(O24&lt;=0,O24&gt;=-O$4),"Trivial Harm",AND(O24&gt;=-O$5,O24&lt;=-O$4),"Small Harm",AND(O24&gt;=-O$6,O24&lt;=-O$5),"Moderate Harm",O24&lt;=-O$6,"Large Harm",AND(O24&gt;=0,O24&lt;=O$4),"Trivial Benefit",AND(O24&lt;=O$5,O24&gt;=O$4),"Small Benefit",AND(O24&lt;=O$6,O24&gt;=O$5),"Moderate Benefit",O24&gt;=O$6,"Large Benefit")))</f>
        <v>Large Benefit</v>
      </c>
      <c r="P26" s="45" t="str">
        <f t="array" ref="P26">IF(P24="","",(_xlfn.IFS(AND(P24&lt;=0,P24&gt;=-P$4),"Trivial Harm",AND(P24&gt;=-P$5,P24&lt;=-P$4),"Small Harm",AND(P24&gt;=-P$6,P24&lt;=-P$5),"Moderate Harm",P24&lt;=-P$6,"Large Harm",AND(P24&gt;=0,P24&lt;=P$4),"Trivial Benefit",AND(P24&lt;=P$5,P24&gt;=P$4),"Small Benefit",AND(P24&lt;=P$6,P24&gt;=P$5),"Moderate Benefit",P24&gt;=P$6,"Large Benefit")))</f>
        <v>Large Benefit</v>
      </c>
      <c r="Q26" s="45" t="str">
        <f t="array" ref="Q26">IF(Q24="","",(_xlfn.IFS(AND(Q24&lt;=0,Q24&gt;=-Q$4),"Trivial Harm",AND(Q24&gt;=-Q$5,Q24&lt;=-Q$4),"Small Harm",AND(Q24&gt;=-Q$6,Q24&lt;=-Q$5),"Moderate Harm",Q24&lt;=-Q$6,"Large Harm",AND(Q24&gt;=0,Q24&lt;=Q$4),"Trivial Benefit",AND(Q24&lt;=Q$5,Q24&gt;=Q$4),"Small Benefit",AND(Q24&lt;=Q$6,Q24&gt;=Q$5),"Moderate Benefit",Q24&gt;=Q$6,"Large Benefit")))</f>
        <v/>
      </c>
      <c r="R26" s="45" t="str">
        <f t="array" ref="R26">IF(R24="","",(_xlfn.IFS(AND(R24&lt;=0,R24&gt;=-R$4),"Trivial Harm",AND(R24&gt;=-R$5,R24&lt;=-R$4),"Small Harm",AND(R24&gt;=-R$6,R24&lt;=-R$5),"Moderate Harm",R24&lt;=-R$6,"Large Harm",AND(R24&gt;=0,R24&lt;=R$4),"Trivial Benefit",AND(R24&lt;=R$5,R24&gt;=R$4),"Small Benefit",AND(R24&lt;=R$6,R24&gt;=R$5),"Moderate Benefit",R24&gt;=R$6,"Large Benefit")))</f>
        <v>Large Harm</v>
      </c>
      <c r="S26" s="45" t="str">
        <f t="array" ref="S26">IF(S24="","",(_xlfn.IFS(AND(S24&lt;=0,S24&gt;=-S$4),"Trivial Harm",AND(S24&gt;=-S$5,S24&lt;=-S$4),"Small Harm",AND(S24&gt;=-S$6,S24&lt;=-S$5),"Moderate Harm",S24&lt;=-S$6,"Large Harm",AND(S24&gt;=0,S24&lt;=S$4),"Trivial Benefit",AND(S24&lt;=S$5,S24&gt;=S$4),"Small Benefit",AND(S24&lt;=S$6,S24&gt;=S$5),"Moderate Benefit",S24&gt;=S$6,"Large Benefit")))</f>
        <v>Large Benefit</v>
      </c>
      <c r="T26" s="45" t="str">
        <f t="array" ref="T26">IF(T24="","",(_xlfn.IFS(AND(T24&lt;=0,T24&gt;=-T$4),"Trivial Harm",AND(T24&gt;=-T$5,T24&lt;=-T$4),"Small Harm",AND(T24&gt;=-T$6,T24&lt;=-T$5),"Moderate Harm",T24&lt;=-T$6,"Large Harm",AND(T24&gt;=0,T24&lt;=T$4),"Trivial Benefit",AND(T24&lt;=T$5,T24&gt;=T$4),"Small Benefit",AND(T24&lt;=T$6,T24&gt;=T$5),"Moderate Benefit",T24&gt;=T$6,"Large Benefit")))</f>
        <v/>
      </c>
      <c r="U26" s="45" t="str">
        <f t="array" ref="U26">IF(U24="","",(_xlfn.IFS(AND(U24&lt;=0,U24&gt;=-U$4),"Trivial Harm",AND(U24&gt;=-U$5,U24&lt;=-U$4),"Small Harm",AND(U24&gt;=-U$6,U24&lt;=-U$5),"Moderate Harm",U24&lt;=-U$6,"Large Harm",AND(U24&gt;=0,U24&lt;=U$4),"Trivial Benefit",AND(U24&lt;=U$5,U24&gt;=U$4),"Small Benefit",AND(U24&lt;=U$6,U24&gt;=U$5),"Moderate Benefit",U24&gt;=U$6,"Large Benefit")))</f>
        <v>Trivial Harm</v>
      </c>
      <c r="V26" s="45" t="str">
        <f t="array" ref="V26">IF(V24="","",(_xlfn.IFS(AND(V24&lt;=0,V24&gt;=-V$4),"Trivial Harm",AND(V24&gt;=-V$5,V24&lt;=-V$4),"Small Harm",AND(V24&gt;=-V$6,V24&lt;=-V$5),"Moderate Harm",V24&lt;=-V$6,"Large Harm",AND(V24&gt;=0,V24&lt;=V$4),"Trivial Benefit",AND(V24&lt;=V$5,V24&gt;=V$4),"Small Benefit",AND(V24&lt;=V$6,V24&gt;=V$5),"Moderate Benefit",V24&gt;=V$6,"Large Benefit")))</f>
        <v>Trivial Harm</v>
      </c>
      <c r="W26" s="45" t="str">
        <f t="array" ref="W26">_xlfn.IFS(AND(W24&lt;=0,W24&gt;=-W$4),"Trivial Harm",AND(W24&gt;=-W$5, W24&lt;=-W$4),"Small Harm",AND(W24&gt;=-W$6, W24&lt;=-W$5),"Moderate Harm",W24&lt;=-W$6,"Large Harm",AND(W24&gt;=0,W24&lt;=W$4),"Trivial Benefit",AND(W24&lt;=W$5, W24&gt;=W$4),"Small Benefit",AND(W24&lt;=W$6, W24&gt;=W$5),"Moderate Benefit",W24&gt;=W$6,"Large Benefit")</f>
        <v>Large Benefit</v>
      </c>
      <c r="X26" s="45" t="str">
        <f t="array" ref="X26">_xlfn.IFS(AND(X24&lt;=0,X24&gt;=-X$4),"Trivial Harm",AND(X24&gt;=-X$5, X24&lt;=-X$4),"Small Harm",AND(X24&gt;=-X$6, X24&lt;=-X$5),"Moderate Harm",X24&lt;=-X$6,"Large Harm",AND(X24&gt;=0,X24&lt;=X$4),"Trivial Benefit",AND(X24&lt;=X$5, X24&gt;=X$4),"Small Benefit",AND(X24&lt;=X$6, X24&gt;=X$5),"Moderate Benefit",X24&gt;=X$6,"Large Benefit")</f>
        <v>Trivial Harm</v>
      </c>
      <c r="Y26" s="45" t="str">
        <f t="array" ref="Y26">_xlfn.IFS(AND(Y24&lt;=0,Y24&gt;=-Y$4),"Trivial Harm",AND(Y24&gt;=-Y$5, Y24&lt;=-Y$4),"Small Harm",AND(Y24&gt;=-Y$6, Y24&lt;=-Y$5),"Moderate Harm",Y24&lt;=-Y$6,"Large Harm",AND(Y24&gt;=0,Y24&lt;=Y$4),"Trivial Benefit",AND(Y24&lt;=Y$5, Y24&gt;=Y$4),"Small Benefit",AND(Y24&lt;=Y$6, Y24&gt;=Y$5),"Moderate Benefit",Y24&gt;=Y$6,"Large Benefit")</f>
        <v>Large Benefit</v>
      </c>
    </row>
    <row r="27" spans="1:27" x14ac:dyDescent="0.3">
      <c r="A27" s="20" t="s">
        <v>82</v>
      </c>
      <c r="B27" s="4">
        <f>IF(B24="", "",  (B24*B$3)/1000)</f>
        <v>-4.0000000000000001E-3</v>
      </c>
      <c r="C27" s="4" t="str">
        <f>IF(C24="", "",  (C24*C$3)/1000)</f>
        <v/>
      </c>
      <c r="F27" s="4" t="str">
        <f t="shared" ref="F27:V27" si="5">IF(F24="", "",  (F24*F$3)/1000)</f>
        <v/>
      </c>
      <c r="G27" s="4" t="str">
        <f t="shared" si="5"/>
        <v/>
      </c>
      <c r="H27" s="4" t="str">
        <f t="shared" si="5"/>
        <v/>
      </c>
      <c r="I27" s="4">
        <f t="shared" si="5"/>
        <v>9.2268000000000003E-2</v>
      </c>
      <c r="J27" s="4">
        <f t="shared" si="5"/>
        <v>0.10438399999999999</v>
      </c>
      <c r="K27" s="4" t="str">
        <f t="shared" si="5"/>
        <v/>
      </c>
      <c r="L27" s="4">
        <f t="shared" si="5"/>
        <v>3.9962999999999999E-2</v>
      </c>
      <c r="M27" s="4" t="str">
        <f t="shared" si="5"/>
        <v/>
      </c>
      <c r="N27" s="4" t="str">
        <f t="shared" si="5"/>
        <v/>
      </c>
      <c r="O27" s="4">
        <f t="shared" si="5"/>
        <v>7.1999999999999995E-2</v>
      </c>
      <c r="P27" s="4">
        <f t="shared" si="5"/>
        <v>7.3249999999999996E-2</v>
      </c>
      <c r="Q27" s="4" t="str">
        <f t="shared" si="5"/>
        <v/>
      </c>
      <c r="R27" s="4">
        <f t="shared" si="5"/>
        <v>-0.21299999999999999</v>
      </c>
      <c r="S27" s="4">
        <f t="shared" si="5"/>
        <v>0.10675</v>
      </c>
      <c r="T27" s="4" t="str">
        <f t="shared" si="5"/>
        <v/>
      </c>
      <c r="U27" s="4">
        <f t="shared" si="5"/>
        <v>-6.8000000000000005E-3</v>
      </c>
      <c r="V27" s="4">
        <f t="shared" si="5"/>
        <v>-3.9000000000000003E-3</v>
      </c>
      <c r="W27" s="46">
        <f>SUMIF($B27:$V27, "&gt;0")-I27-O27-P27-S27+AVERAGE(P27, S27)</f>
        <v>0.23434699999999994</v>
      </c>
      <c r="X27" s="46">
        <f>SUMIF($B27:$V27, "&lt;0")-U27-R27</f>
        <v>-7.8999999999999904E-3</v>
      </c>
      <c r="Y27" s="46">
        <f>SUM(W27:X27)</f>
        <v>0.22644699999999995</v>
      </c>
    </row>
    <row r="28" spans="1:27" outlineLevel="1" x14ac:dyDescent="0.3">
      <c r="A28" s="55" t="s">
        <v>92</v>
      </c>
      <c r="B28" s="49"/>
      <c r="C28" s="81"/>
      <c r="D28" s="49"/>
      <c r="E28" s="49"/>
      <c r="F28" s="49"/>
      <c r="G28" s="49"/>
      <c r="H28" s="49"/>
      <c r="I28" s="48">
        <v>37</v>
      </c>
      <c r="J28" s="49">
        <v>117</v>
      </c>
      <c r="K28" s="49"/>
      <c r="L28" s="49">
        <v>75</v>
      </c>
      <c r="M28" s="49"/>
      <c r="N28" s="49"/>
      <c r="O28" s="49"/>
      <c r="P28" s="49"/>
      <c r="Q28" s="49"/>
      <c r="R28" s="49"/>
      <c r="S28" s="49"/>
      <c r="T28" s="49"/>
      <c r="U28" s="49"/>
      <c r="V28" s="49">
        <v>-196</v>
      </c>
      <c r="W28" s="40">
        <f>W31</f>
        <v>9.3447000000000002E-2</v>
      </c>
      <c r="X28" s="40">
        <f>X31</f>
        <v>-2.9400000000000006E-2</v>
      </c>
      <c r="Y28" s="40">
        <f>Y31</f>
        <v>6.4046999999999993E-2</v>
      </c>
      <c r="Z28" s="4">
        <f>COUNTA(B28:V28)</f>
        <v>4</v>
      </c>
      <c r="AA28" s="20">
        <f>Z28-1</f>
        <v>3</v>
      </c>
    </row>
    <row r="29" spans="1:27" outlineLevel="1" x14ac:dyDescent="0.3">
      <c r="A29" s="4" t="s">
        <v>77</v>
      </c>
      <c r="B29" s="50"/>
      <c r="C29" s="50"/>
      <c r="D29" s="50"/>
      <c r="E29" s="50"/>
      <c r="F29" s="50"/>
      <c r="G29" s="50"/>
      <c r="H29" s="50"/>
      <c r="I29" s="50" t="s">
        <v>79</v>
      </c>
      <c r="J29" s="44" t="s">
        <v>79</v>
      </c>
      <c r="K29" s="50"/>
      <c r="L29" s="83" t="s">
        <v>79</v>
      </c>
      <c r="M29" s="50"/>
      <c r="N29" s="50"/>
      <c r="O29" s="50"/>
      <c r="P29" s="50"/>
      <c r="Q29" s="50"/>
      <c r="R29" s="44"/>
      <c r="S29" s="50"/>
      <c r="T29" s="50"/>
      <c r="U29" s="50"/>
      <c r="V29" s="50" t="s">
        <v>79</v>
      </c>
      <c r="W29" s="44"/>
      <c r="X29" s="44"/>
      <c r="Y29" s="44" t="s">
        <v>79</v>
      </c>
    </row>
    <row r="30" spans="1:27" outlineLevel="1" x14ac:dyDescent="0.3">
      <c r="A30" s="4" t="s">
        <v>81</v>
      </c>
      <c r="B30" s="45" t="str">
        <f t="array" ref="B30">IF(B28="","",(_xlfn.IFS(AND(B28&lt;=0,B28&gt;=-B$4),"Trivial Harm",AND(B28&gt;=-B$5,B28&lt;=-B$4),"Small Harm",AND(B28&gt;=-B$6,B28&lt;=-B$5),"Moderate Harm",B28&lt;=-B$6,"Large Harm",AND(B28&gt;=0,B28&lt;=B$4),"Trivial Benefit",AND(B28&lt;=B$5,B28&gt;=B$4),"Small Benefit",AND(B28&lt;=B$6,B28&gt;=B$5),"Moderate Benefit",B28&gt;=B$6,"Large Benefit")))</f>
        <v/>
      </c>
      <c r="C30" s="45" t="str">
        <f t="array" ref="C30">IF(C28="","",(_xlfn.IFS(AND(C28&lt;=0,C28&gt;=-C$4),"Trivial Harm",AND(C28&gt;=-C$5,C28&lt;=-C$4),"Small Harm",AND(C28&gt;=-C$6,C28&lt;=-C$5),"Moderate Harm",C28&lt;=-C$6,"Large Harm",AND(C28&gt;=0,C28&lt;=C$4),"Trivial Benefit",AND(C28&lt;=C$5,C28&gt;=C$4),"Small Benefit",AND(C28&lt;=C$6,C28&gt;=C$5),"Moderate Benefit",C28&gt;=C$6,"Large Benefit")))</f>
        <v/>
      </c>
      <c r="E30" s="45"/>
      <c r="F30" s="45" t="str">
        <f t="array" ref="F30">IF(F28="","",(_xlfn.IFS(AND(F28&lt;=0,F28&gt;=-F$4),"Trivial Harm",AND(F28&gt;=-F$5,F28&lt;=-F$4),"Small Harm",AND(F28&gt;=-F$6,F28&lt;=-F$5),"Moderate Harm",F28&lt;=-F$6,"Large Harm",AND(F28&gt;=0,F28&lt;=F$4),"Trivial Benefit",AND(F28&lt;=F$5,F28&gt;=F$4),"Small Benefit",AND(F28&lt;=F$6,F28&gt;=F$5),"Moderate Benefit",F28&gt;=F$6,"Large Benefit")))</f>
        <v/>
      </c>
      <c r="G30" s="45" t="str">
        <f t="array" ref="G30">IF(G28="","",(_xlfn.IFS(AND(G28&lt;=0,G28&gt;=-G$4),"Trivial Harm",AND(G28&gt;=-G$5,G28&lt;=-G$4),"Small Harm",AND(G28&gt;=-G$6,G28&lt;=-G$5),"Moderate Harm",G28&lt;=-G$6,"Large Harm",AND(G28&gt;=0,G28&lt;=G$4),"Trivial Benefit",AND(G28&lt;=G$5,G28&gt;=G$4),"Small Benefit",AND(G28&lt;=G$6,G28&gt;=G$5),"Moderate Benefit",G28&gt;=G$6,"Large Benefit")))</f>
        <v/>
      </c>
      <c r="H30" s="45" t="str">
        <f t="array" ref="H30">IF(H28="","",(_xlfn.IFS(AND(H28&lt;=0,H28&gt;=-H$4),"Trivial Harm",AND(H28&gt;=-H$5,H28&lt;=-H$4),"Small Harm",AND(H28&gt;=-H$6,H28&lt;=-H$5),"Moderate Harm",H28&lt;=-H$6,"Large Harm",AND(H28&gt;=0,H28&lt;=H$4),"Trivial Benefit",AND(H28&lt;=H$5,H28&gt;=H$4),"Small Benefit",AND(H28&lt;=H$6,H28&gt;=H$5),"Moderate Benefit",H28&gt;=H$6,"Large Benefit")))</f>
        <v/>
      </c>
      <c r="I30" s="45" t="str">
        <f t="array" ref="I30">IF(I28="","",(_xlfn.IFS(AND(I28&lt;=0,I28&gt;=-I$4),"Trivial Harm",AND(I28&gt;=-I$5,I28&lt;=-I$4),"Small Harm",AND(I28&gt;=-I$6,I28&lt;=-I$5),"Moderate Harm",I28&lt;=-I$6,"Large Harm",AND(I28&gt;=0,I28&lt;=I$4),"Trivial Benefit",AND(I28&lt;=I$5,I28&gt;=I$4),"Small Benefit",AND(I28&lt;=I$6,I28&gt;=I$5),"Moderate Benefit",I28&gt;=I$6,"Large Benefit")))</f>
        <v>Small Benefit</v>
      </c>
      <c r="J30" s="45" t="str">
        <f t="array" ref="J30">IF(J28="","",(_xlfn.IFS(AND(J28&lt;=0,J28&gt;=-J$4),"Trivial Harm",AND(J28&gt;=-J$5,J28&lt;=-J$4),"Small Harm",AND(J28&gt;=-J$6,J28&lt;=-J$5),"Moderate Harm",J28&lt;=-J$6,"Large Harm",AND(J28&gt;=0,J28&lt;=J$4),"Trivial Benefit",AND(J28&lt;=J$5,J28&gt;=J$4),"Small Benefit",AND(J28&lt;=J$6,J28&gt;=J$5),"Moderate Benefit",J28&gt;=J$6,"Large Benefit")))</f>
        <v>Moderate Benefit</v>
      </c>
      <c r="K30" s="45" t="str">
        <f t="array" ref="K30">IF(K28="","",(_xlfn.IFS(AND(K28&lt;=0,K28&gt;=-K$4),"Trivial Harm",AND(K28&gt;=-K$5,K28&lt;=-K$4),"Small Harm",AND(K28&gt;=-K$6,K28&lt;=-K$5),"Moderate Harm",K28&lt;=-K$6,"Large Harm",AND(K28&gt;=0,K28&lt;=K$4),"Trivial Benefit",AND(K28&lt;=K$5,K28&gt;=K$4),"Small Benefit",AND(K28&lt;=K$6,K28&gt;=K$5),"Moderate Benefit",K28&gt;=K$6,"Large Benefit")))</f>
        <v/>
      </c>
      <c r="L30" s="45" t="str">
        <f t="array" ref="L30">IF(L28="","",(_xlfn.IFS(AND(L28&lt;=0,L28&gt;=-L$4),"Trivial Harm",AND(L28&gt;=-L$5,L28&lt;=-L$4),"Small Harm",AND(L28&gt;=-L$6,L28&lt;=-L$5),"Moderate Harm",L28&lt;=-L$6,"Large Harm",AND(L28&gt;=0,L28&lt;=L$4),"Trivial Benefit",AND(L28&lt;=L$5,L28&gt;=L$4),"Small Benefit",AND(L28&lt;=L$6,L28&gt;=L$5),"Moderate Benefit",L28&gt;=L$6,"Large Benefit")))</f>
        <v>Moderate Benefit</v>
      </c>
      <c r="M30" s="45" t="str">
        <f t="array" ref="M30">IF(M28="","",(_xlfn.IFS(AND(M28&lt;=0,M28&gt;=-M$4),"Trivial Harm",AND(M28&gt;=-M$5,M28&lt;=-M$4),"Small Harm",AND(M28&gt;=-M$6,M28&lt;=-M$5),"Moderate Harm",M28&lt;=-M$6,"Large Harm",AND(M28&gt;=0,M28&lt;=M$4),"Trivial Benefit",AND(M28&lt;=M$5,M28&gt;=M$4),"Small Benefit",AND(M28&lt;=M$6,M28&gt;=M$5),"Moderate Benefit",M28&gt;=M$6,"Large Benefit")))</f>
        <v/>
      </c>
      <c r="N30" s="45" t="str">
        <f t="array" ref="N30">IF(N28="","",(_xlfn.IFS(AND(N28&lt;=0,N28&gt;=-N$4),"Trivial Harm",AND(N28&gt;=-N$5,N28&lt;=-N$4),"Small Harm",AND(N28&gt;=-N$6,N28&lt;=-N$5),"Moderate Harm",N28&lt;=-N$6,"Large Harm",AND(N28&gt;=0,N28&lt;=N$4),"Trivial Benefit",AND(N28&lt;=N$5,N28&gt;=N$4),"Small Benefit",AND(N28&lt;=N$6,N28&gt;=N$5),"Moderate Benefit",N28&gt;=N$6,"Large Benefit")))</f>
        <v/>
      </c>
      <c r="O30" s="45" t="str">
        <f t="array" ref="O30">IF(O28="","",(_xlfn.IFS(AND(O28&lt;=0,O28&gt;=-O$4),"Trivial Harm",AND(O28&gt;=-O$5,O28&lt;=-O$4),"Small Harm",AND(O28&gt;=-O$6,O28&lt;=-O$5),"Moderate Harm",O28&lt;=-O$6,"Large Harm",AND(O28&gt;=0,O28&lt;=O$4),"Trivial Benefit",AND(O28&lt;=O$5,O28&gt;=O$4),"Small Benefit",AND(O28&lt;=O$6,O28&gt;=O$5),"Moderate Benefit",O28&gt;=O$6,"Large Benefit")))</f>
        <v/>
      </c>
      <c r="P30" s="45" t="str">
        <f t="array" ref="P30">IF(P28="","",(_xlfn.IFS(AND(P28&lt;=0,P28&gt;=-P$4),"Trivial Harm",AND(P28&gt;=-P$5,P28&lt;=-P$4),"Small Harm",AND(P28&gt;=-P$6,P28&lt;=-P$5),"Moderate Harm",P28&lt;=-P$6,"Large Harm",AND(P28&gt;=0,P28&lt;=P$4),"Trivial Benefit",AND(P28&lt;=P$5,P28&gt;=P$4),"Small Benefit",AND(P28&lt;=P$6,P28&gt;=P$5),"Moderate Benefit",P28&gt;=P$6,"Large Benefit")))</f>
        <v/>
      </c>
      <c r="Q30" s="45" t="str">
        <f t="array" ref="Q30">IF(Q28="","",(_xlfn.IFS(AND(Q28&lt;=0,Q28&gt;=-Q$4),"Trivial Harm",AND(Q28&gt;=-Q$5,Q28&lt;=-Q$4),"Small Harm",AND(Q28&gt;=-Q$6,Q28&lt;=-Q$5),"Moderate Harm",Q28&lt;=-Q$6,"Large Harm",AND(Q28&gt;=0,Q28&lt;=Q$4),"Trivial Benefit",AND(Q28&lt;=Q$5,Q28&gt;=Q$4),"Small Benefit",AND(Q28&lt;=Q$6,Q28&gt;=Q$5),"Moderate Benefit",Q28&gt;=Q$6,"Large Benefit")))</f>
        <v/>
      </c>
      <c r="R30" s="45" t="str">
        <f t="array" ref="R30">IF(R28="","",(_xlfn.IFS(AND(R28&lt;=0,R28&gt;=-R$4),"Trivial Harm",AND(R28&gt;=-R$5,R28&lt;=-R$4),"Small Harm",AND(R28&gt;=-R$6,R28&lt;=-R$5),"Moderate Harm",R28&lt;=-R$6,"Large Harm",AND(R28&gt;=0,R28&lt;=R$4),"Trivial Benefit",AND(R28&lt;=R$5,R28&gt;=R$4),"Small Benefit",AND(R28&lt;=R$6,R28&gt;=R$5),"Moderate Benefit",R28&gt;=R$6,"Large Benefit")))</f>
        <v/>
      </c>
      <c r="S30" s="45" t="str">
        <f t="array" ref="S30">IF(S28="","",(_xlfn.IFS(AND(S28&lt;=0,S28&gt;=-S$4),"Trivial Harm",AND(S28&gt;=-S$5,S28&lt;=-S$4),"Small Harm",AND(S28&gt;=-S$6,S28&lt;=-S$5),"Moderate Harm",S28&lt;=-S$6,"Large Harm",AND(S28&gt;=0,S28&lt;=S$4),"Trivial Benefit",AND(S28&lt;=S$5,S28&gt;=S$4),"Small Benefit",AND(S28&lt;=S$6,S28&gt;=S$5),"Moderate Benefit",S28&gt;=S$6,"Large Benefit")))</f>
        <v/>
      </c>
      <c r="T30" s="45" t="str">
        <f t="array" ref="T30">IF(T28="","",(_xlfn.IFS(AND(T28&lt;=0,T28&gt;=-T$4),"Trivial Harm",AND(T28&gt;=-T$5,T28&lt;=-T$4),"Small Harm",AND(T28&gt;=-T$6,T28&lt;=-T$5),"Moderate Harm",T28&lt;=-T$6,"Large Harm",AND(T28&gt;=0,T28&lt;=T$4),"Trivial Benefit",AND(T28&lt;=T$5,T28&gt;=T$4),"Small Benefit",AND(T28&lt;=T$6,T28&gt;=T$5),"Moderate Benefit",T28&gt;=T$6,"Large Benefit")))</f>
        <v/>
      </c>
      <c r="U30" s="45" t="str">
        <f t="array" ref="U30">IF(U28="","",(_xlfn.IFS(AND(U28&lt;=0,U28&gt;=-U$4),"Trivial Harm",AND(U28&gt;=-U$5,U28&lt;=-U$4),"Small Harm",AND(U28&gt;=-U$6,U28&lt;=-U$5),"Moderate Harm",U28&lt;=-U$6,"Large Harm",AND(U28&gt;=0,U28&lt;=U$4),"Trivial Benefit",AND(U28&lt;=U$5,U28&gt;=U$4),"Small Benefit",AND(U28&lt;=U$6,U28&gt;=U$5),"Moderate Benefit",U28&gt;=U$6,"Large Benefit")))</f>
        <v/>
      </c>
      <c r="V30" s="45" t="str">
        <f t="array" ref="V30">IF(V28="","",(_xlfn.IFS(AND(V28&lt;=0,V28&gt;=-V$4),"Trivial Harm",AND(V28&gt;=-V$5,V28&lt;=-V$4),"Small Harm",AND(V28&gt;=-V$6,V28&lt;=-V$5),"Moderate Harm",V28&lt;=-V$6,"Large Harm",AND(V28&gt;=0,V28&lt;=V$4),"Trivial Benefit",AND(V28&lt;=V$5,V28&gt;=V$4),"Small Benefit",AND(V28&lt;=V$6,V28&gt;=V$5),"Moderate Benefit",V28&gt;=V$6,"Large Benefit")))</f>
        <v>Small Harm</v>
      </c>
      <c r="W30" s="45" t="str">
        <f t="array" ref="W30">_xlfn.IFS(AND(W28&lt;=0,W28&gt;=-W$4),"Trivial Harm",AND(W28&gt;=-W$5, W28&lt;=-W$4),"Small Harm",AND(W28&gt;=-W$6, W28&lt;=-W$5),"Moderate Harm",W28&lt;=-W$6,"Large Harm",AND(W28&gt;=0,W28&lt;=W$4),"Trivial Benefit",AND(W28&lt;=W$5, W28&gt;=W$4),"Small Benefit",AND(W28&lt;=W$6, W28&gt;=W$5),"Moderate Benefit",W28&gt;=W$6,"Large Benefit")</f>
        <v>Large Benefit</v>
      </c>
      <c r="X30" s="45" t="str">
        <f t="array" ref="X30">_xlfn.IFS(AND(X28&lt;=0,X28&gt;=-X$4),"Trivial Harm",AND(X28&gt;=-X$5, X28&lt;=-X$4),"Small Harm",AND(X28&gt;=-X$6, X28&lt;=-X$5),"Moderate Harm",X28&lt;=-X$6,"Large Harm",AND(X28&gt;=0,X28&lt;=X$4),"Trivial Benefit",AND(X28&lt;=X$5, X28&gt;=X$4),"Small Benefit",AND(X28&lt;=X$6, X28&gt;=X$5),"Moderate Benefit",X28&gt;=X$6,"Large Benefit")</f>
        <v>Small Harm</v>
      </c>
      <c r="Y30" s="45" t="str">
        <f t="array" ref="Y30">_xlfn.IFS(AND(Y28&lt;=0,Y28&gt;=-Y$4),"Trivial Harm",AND(Y28&gt;=-Y$5, Y28&lt;=-Y$4),"Small Harm",AND(Y28&gt;=-Y$6, Y28&lt;=-Y$5),"Moderate Harm",Y28&lt;=-Y$6,"Large Harm",AND(Y28&gt;=0,Y28&lt;=Y$4),"Trivial Benefit",AND(Y28&lt;=Y$5, Y28&gt;=Y$4),"Small Benefit",AND(Y28&lt;=Y$6, Y28&gt;=Y$5),"Moderate Benefit",Y28&gt;=Y$6,"Large Benefit")</f>
        <v>Large Benefit</v>
      </c>
    </row>
    <row r="31" spans="1:27" outlineLevel="1" x14ac:dyDescent="0.3">
      <c r="A31" s="20" t="s">
        <v>82</v>
      </c>
      <c r="B31" s="45" t="str">
        <f>IF(B28="", "",  (B28*B$3)/1000)</f>
        <v/>
      </c>
      <c r="C31" s="4" t="str">
        <f>IF(C28="", "",  (C28*C$3)/1000)</f>
        <v/>
      </c>
      <c r="E31" s="45"/>
      <c r="F31" s="45" t="str">
        <f t="shared" ref="F31:V31" si="6">IF(F28="", "",  (F28*F$3)/1000)</f>
        <v/>
      </c>
      <c r="G31" s="45" t="str">
        <f t="shared" si="6"/>
        <v/>
      </c>
      <c r="H31" s="45" t="str">
        <f t="shared" si="6"/>
        <v/>
      </c>
      <c r="I31" s="45">
        <f t="shared" si="6"/>
        <v>1.7241999999999997E-2</v>
      </c>
      <c r="J31" s="45">
        <f t="shared" si="6"/>
        <v>5.4522000000000001E-2</v>
      </c>
      <c r="K31" s="45" t="str">
        <f t="shared" si="6"/>
        <v/>
      </c>
      <c r="L31" s="45">
        <f t="shared" si="6"/>
        <v>3.8925000000000001E-2</v>
      </c>
      <c r="M31" s="45" t="str">
        <f t="shared" si="6"/>
        <v/>
      </c>
      <c r="N31" s="45" t="str">
        <f t="shared" si="6"/>
        <v/>
      </c>
      <c r="O31" s="45" t="str">
        <f t="shared" si="6"/>
        <v/>
      </c>
      <c r="P31" s="45" t="str">
        <f t="shared" si="6"/>
        <v/>
      </c>
      <c r="Q31" s="45" t="str">
        <f t="shared" si="6"/>
        <v/>
      </c>
      <c r="R31" s="45" t="str">
        <f t="shared" si="6"/>
        <v/>
      </c>
      <c r="S31" s="45" t="str">
        <f t="shared" si="6"/>
        <v/>
      </c>
      <c r="T31" s="45" t="str">
        <f t="shared" si="6"/>
        <v/>
      </c>
      <c r="U31" s="45" t="str">
        <f t="shared" si="6"/>
        <v/>
      </c>
      <c r="V31" s="45">
        <f t="shared" si="6"/>
        <v>-2.9400000000000006E-2</v>
      </c>
      <c r="W31" s="46">
        <f>SUMIF($B31:$V31, "&gt;0")-I31</f>
        <v>9.3447000000000002E-2</v>
      </c>
      <c r="X31" s="46">
        <f>SUMIF($B31:$V31, "&lt;0")</f>
        <v>-2.9400000000000006E-2</v>
      </c>
      <c r="Y31" s="46">
        <f>SUM(W31:X31)</f>
        <v>6.4046999999999993E-2</v>
      </c>
    </row>
    <row r="32" spans="1:27" x14ac:dyDescent="0.3">
      <c r="A32" s="55" t="s">
        <v>93</v>
      </c>
      <c r="B32" s="49">
        <v>2</v>
      </c>
      <c r="C32" s="81"/>
      <c r="D32" s="49"/>
      <c r="E32" s="49"/>
      <c r="F32" s="49"/>
      <c r="G32" s="49"/>
      <c r="H32" s="49"/>
      <c r="I32" s="49"/>
      <c r="J32" s="49"/>
      <c r="K32" s="49"/>
      <c r="L32" s="49">
        <v>73</v>
      </c>
      <c r="M32" s="49"/>
      <c r="N32" s="49"/>
      <c r="O32" s="49"/>
      <c r="P32" s="49">
        <v>299</v>
      </c>
      <c r="Q32" s="49"/>
      <c r="R32" s="49"/>
      <c r="S32" s="49"/>
      <c r="T32" s="49"/>
      <c r="U32" s="48">
        <v>0</v>
      </c>
      <c r="V32" s="49">
        <v>9</v>
      </c>
      <c r="W32" s="40">
        <f>W35</f>
        <v>0.11598699999999999</v>
      </c>
      <c r="X32" s="40">
        <f>X35</f>
        <v>0</v>
      </c>
      <c r="Y32" s="40">
        <f>Y35</f>
        <v>0.11598699999999999</v>
      </c>
      <c r="Z32" s="4">
        <f>COUNTA(B32:V32)</f>
        <v>5</v>
      </c>
      <c r="AA32" s="20">
        <f>Z32-1</f>
        <v>4</v>
      </c>
    </row>
    <row r="33" spans="1:27" x14ac:dyDescent="0.3">
      <c r="A33" s="4" t="s">
        <v>77</v>
      </c>
      <c r="B33" s="50" t="s">
        <v>80</v>
      </c>
      <c r="C33" s="50"/>
      <c r="D33" s="50"/>
      <c r="E33" s="50"/>
      <c r="F33" s="50"/>
      <c r="G33" s="50"/>
      <c r="H33" s="50"/>
      <c r="I33" s="50"/>
      <c r="J33" s="44"/>
      <c r="K33" s="50"/>
      <c r="L33" s="50" t="s">
        <v>79</v>
      </c>
      <c r="M33" s="50"/>
      <c r="N33" s="50"/>
      <c r="O33" s="50"/>
      <c r="P33" s="50" t="s">
        <v>78</v>
      </c>
      <c r="Q33" s="50"/>
      <c r="R33" s="44"/>
      <c r="S33" s="50"/>
      <c r="T33" s="50"/>
      <c r="U33" s="50" t="s">
        <v>79</v>
      </c>
      <c r="V33" s="50" t="s">
        <v>80</v>
      </c>
      <c r="W33" s="44"/>
      <c r="X33" s="44"/>
      <c r="Y33" s="44" t="s">
        <v>79</v>
      </c>
    </row>
    <row r="34" spans="1:27" x14ac:dyDescent="0.3">
      <c r="A34" s="4" t="s">
        <v>81</v>
      </c>
      <c r="B34" s="45" t="str">
        <f t="array" ref="B34">IF(B32="","",(_xlfn.IFS(AND(B32&lt;=0,B32&gt;=-B$4),"Trivial Harm",AND(B32&gt;=-B$5,B32&lt;=-B$4),"Small Harm",AND(B32&gt;=-B$6,B32&lt;=-B$5),"Moderate Harm",B32&lt;=-B$6,"Large Harm",AND(B32&gt;=0,B32&lt;=B$4),"Trivial Benefit",AND(B32&lt;=B$5,B32&gt;=B$4),"Small Benefit",AND(B32&lt;=B$6,B32&gt;=B$5),"Moderate Benefit",B32&gt;=B$6,"Large Benefit")))</f>
        <v>Trivial Benefit</v>
      </c>
      <c r="C34" s="45" t="str">
        <f t="array" ref="C34">IF(C32="","",(_xlfn.IFS(AND(C32&lt;=0,C32&gt;=-C$4),"Trivial Harm",AND(C32&gt;=-C$5,C32&lt;=-C$4),"Small Harm",AND(C32&gt;=-C$6,C32&lt;=-C$5),"Moderate Harm",C32&lt;=-C$6,"Large Harm",AND(C32&gt;=0,C32&lt;=C$4),"Trivial Benefit",AND(C32&lt;=C$5,C32&gt;=C$4),"Small Benefit",AND(C32&lt;=C$6,C32&gt;=C$5),"Moderate Benefit",C32&gt;=C$6,"Large Benefit")))</f>
        <v/>
      </c>
      <c r="E34" s="45"/>
      <c r="F34" s="45" t="str">
        <f t="array" ref="F34">IF(F32="","",(_xlfn.IFS(AND(F32&lt;=0,F32&gt;=-F$4),"Trivial Harm",AND(F32&gt;=-F$5,F32&lt;=-F$4),"Small Harm",AND(F32&gt;=-F$6,F32&lt;=-F$5),"Moderate Harm",F32&lt;=-F$6,"Large Harm",AND(F32&gt;=0,F32&lt;=F$4),"Trivial Benefit",AND(F32&lt;=F$5,F32&gt;=F$4),"Small Benefit",AND(F32&lt;=F$6,F32&gt;=F$5),"Moderate Benefit",F32&gt;=F$6,"Large Benefit")))</f>
        <v/>
      </c>
      <c r="G34" s="45" t="str">
        <f t="array" ref="G34">IF(G32="","",(_xlfn.IFS(AND(G32&lt;=0,G32&gt;=-G$4),"Trivial Harm",AND(G32&gt;=-G$5,G32&lt;=-G$4),"Small Harm",AND(G32&gt;=-G$6,G32&lt;=-G$5),"Moderate Harm",G32&lt;=-G$6,"Large Harm",AND(G32&gt;=0,G32&lt;=G$4),"Trivial Benefit",AND(G32&lt;=G$5,G32&gt;=G$4),"Small Benefit",AND(G32&lt;=G$6,G32&gt;=G$5),"Moderate Benefit",G32&gt;=G$6,"Large Benefit")))</f>
        <v/>
      </c>
      <c r="H34" s="45" t="str">
        <f t="array" ref="H34">IF(H32="","",(_xlfn.IFS(AND(H32&lt;=0,H32&gt;=-H$4),"Trivial Harm",AND(H32&gt;=-H$5,H32&lt;=-H$4),"Small Harm",AND(H32&gt;=-H$6,H32&lt;=-H$5),"Moderate Harm",H32&lt;=-H$6,"Large Harm",AND(H32&gt;=0,H32&lt;=H$4),"Trivial Benefit",AND(H32&lt;=H$5,H32&gt;=H$4),"Small Benefit",AND(H32&lt;=H$6,H32&gt;=H$5),"Moderate Benefit",H32&gt;=H$6,"Large Benefit")))</f>
        <v/>
      </c>
      <c r="I34" s="45" t="str">
        <f t="array" ref="I34">IF(I32="","",(_xlfn.IFS(AND(I32&lt;=0,I32&gt;=-I$4),"Trivial Harm",AND(I32&gt;=-I$5,I32&lt;=-I$4),"Small Harm",AND(I32&gt;=-I$6,I32&lt;=-I$5),"Moderate Harm",I32&lt;=-I$6,"Large Harm",AND(I32&gt;=0,I32&lt;=I$4),"Trivial Benefit",AND(I32&lt;=I$5,I32&gt;=I$4),"Small Benefit",AND(I32&lt;=I$6,I32&gt;=I$5),"Moderate Benefit",I32&gt;=I$6,"Large Benefit")))</f>
        <v/>
      </c>
      <c r="J34" s="45" t="str">
        <f t="array" ref="J34">IF(J32="","",(_xlfn.IFS(AND(J32&lt;=0,J32&gt;=-J$4),"Trivial Harm",AND(J32&gt;=-J$5,J32&lt;=-J$4),"Small Harm",AND(J32&gt;=-J$6,J32&lt;=-J$5),"Moderate Harm",J32&lt;=-J$6,"Large Harm",AND(J32&gt;=0,J32&lt;=J$4),"Trivial Benefit",AND(J32&lt;=J$5,J32&gt;=J$4),"Small Benefit",AND(J32&lt;=J$6,J32&gt;=J$5),"Moderate Benefit",J32&gt;=J$6,"Large Benefit")))</f>
        <v/>
      </c>
      <c r="K34" s="45" t="str">
        <f t="array" ref="K34">IF(K32="","",(_xlfn.IFS(AND(K32&lt;=0,K32&gt;=-K$4),"Trivial Harm",AND(K32&gt;=-K$5,K32&lt;=-K$4),"Small Harm",AND(K32&gt;=-K$6,K32&lt;=-K$5),"Moderate Harm",K32&lt;=-K$6,"Large Harm",AND(K32&gt;=0,K32&lt;=K$4),"Trivial Benefit",AND(K32&lt;=K$5,K32&gt;=K$4),"Small Benefit",AND(K32&lt;=K$6,K32&gt;=K$5),"Moderate Benefit",K32&gt;=K$6,"Large Benefit")))</f>
        <v/>
      </c>
      <c r="L34" s="45" t="str">
        <f t="array" ref="L34">IF(L32="","",(_xlfn.IFS(AND(L32&lt;=0,L32&gt;=-L$4),"Trivial Harm",AND(L32&gt;=-L$5,L32&lt;=-L$4),"Small Harm",AND(L32&gt;=-L$6,L32&lt;=-L$5),"Moderate Harm",L32&lt;=-L$6,"Large Harm",AND(L32&gt;=0,L32&lt;=L$4),"Trivial Benefit",AND(L32&lt;=L$5,L32&gt;=L$4),"Small Benefit",AND(L32&lt;=L$6,L32&gt;=L$5),"Moderate Benefit",L32&gt;=L$6,"Large Benefit")))</f>
        <v>Moderate Benefit</v>
      </c>
      <c r="M34" s="45" t="str">
        <f t="array" ref="M34">IF(M32="","",(_xlfn.IFS(AND(M32&lt;=0,M32&gt;=-M$4),"Trivial Harm",AND(M32&gt;=-M$5,M32&lt;=-M$4),"Small Harm",AND(M32&gt;=-M$6,M32&lt;=-M$5),"Moderate Harm",M32&lt;=-M$6,"Large Harm",AND(M32&gt;=0,M32&lt;=M$4),"Trivial Benefit",AND(M32&lt;=M$5,M32&gt;=M$4),"Small Benefit",AND(M32&lt;=M$6,M32&gt;=M$5),"Moderate Benefit",M32&gt;=M$6,"Large Benefit")))</f>
        <v/>
      </c>
      <c r="N34" s="45" t="str">
        <f t="array" ref="N34">IF(N32="","",(_xlfn.IFS(AND(N32&lt;=0,N32&gt;=-N$4),"Trivial Harm",AND(N32&gt;=-N$5,N32&lt;=-N$4),"Small Harm",AND(N32&gt;=-N$6,N32&lt;=-N$5),"Moderate Harm",N32&lt;=-N$6,"Large Harm",AND(N32&gt;=0,N32&lt;=N$4),"Trivial Benefit",AND(N32&lt;=N$5,N32&gt;=N$4),"Small Benefit",AND(N32&lt;=N$6,N32&gt;=N$5),"Moderate Benefit",N32&gt;=N$6,"Large Benefit")))</f>
        <v/>
      </c>
      <c r="O34" s="45" t="str">
        <f t="array" ref="O34">IF(O32="","",(_xlfn.IFS(AND(O32&lt;=0,O32&gt;=-O$4),"Trivial Harm",AND(O32&gt;=-O$5,O32&lt;=-O$4),"Small Harm",AND(O32&gt;=-O$6,O32&lt;=-O$5),"Moderate Harm",O32&lt;=-O$6,"Large Harm",AND(O32&gt;=0,O32&lt;=O$4),"Trivial Benefit",AND(O32&lt;=O$5,O32&gt;=O$4),"Small Benefit",AND(O32&lt;=O$6,O32&gt;=O$5),"Moderate Benefit",O32&gt;=O$6,"Large Benefit")))</f>
        <v/>
      </c>
      <c r="P34" s="45" t="str">
        <f t="array" ref="P34">IF(P32="","",(_xlfn.IFS(AND(P32&lt;=0,P32&gt;=-P$4),"Trivial Harm",AND(P32&gt;=-P$5,P32&lt;=-P$4),"Small Harm",AND(P32&gt;=-P$6,P32&lt;=-P$5),"Moderate Harm",P32&lt;=-P$6,"Large Harm",AND(P32&gt;=0,P32&lt;=P$4),"Trivial Benefit",AND(P32&lt;=P$5,P32&gt;=P$4),"Small Benefit",AND(P32&lt;=P$6,P32&gt;=P$5),"Moderate Benefit",P32&gt;=P$6,"Large Benefit")))</f>
        <v>Large Benefit</v>
      </c>
      <c r="Q34" s="45" t="str">
        <f t="array" ref="Q34">IF(Q32="","",(_xlfn.IFS(AND(Q32&lt;=0,Q32&gt;=-Q$4),"Trivial Harm",AND(Q32&gt;=-Q$5,Q32&lt;=-Q$4),"Small Harm",AND(Q32&gt;=-Q$6,Q32&lt;=-Q$5),"Moderate Harm",Q32&lt;=-Q$6,"Large Harm",AND(Q32&gt;=0,Q32&lt;=Q$4),"Trivial Benefit",AND(Q32&lt;=Q$5,Q32&gt;=Q$4),"Small Benefit",AND(Q32&lt;=Q$6,Q32&gt;=Q$5),"Moderate Benefit",Q32&gt;=Q$6,"Large Benefit")))</f>
        <v/>
      </c>
      <c r="R34" s="45" t="str">
        <f t="array" ref="R34">IF(R32="","",(_xlfn.IFS(AND(R32&lt;=0,R32&gt;=-R$4),"Trivial Harm",AND(R32&gt;=-R$5,R32&lt;=-R$4),"Small Harm",AND(R32&gt;=-R$6,R32&lt;=-R$5),"Moderate Harm",R32&lt;=-R$6,"Large Harm",AND(R32&gt;=0,R32&lt;=R$4),"Trivial Benefit",AND(R32&lt;=R$5,R32&gt;=R$4),"Small Benefit",AND(R32&lt;=R$6,R32&gt;=R$5),"Moderate Benefit",R32&gt;=R$6,"Large Benefit")))</f>
        <v/>
      </c>
      <c r="S34" s="45" t="str">
        <f t="array" ref="S34">IF(S32="","",(_xlfn.IFS(AND(S32&lt;=0,S32&gt;=-S$4),"Trivial Harm",AND(S32&gt;=-S$5,S32&lt;=-S$4),"Small Harm",AND(S32&gt;=-S$6,S32&lt;=-S$5),"Moderate Harm",S32&lt;=-S$6,"Large Harm",AND(S32&gt;=0,S32&lt;=S$4),"Trivial Benefit",AND(S32&lt;=S$5,S32&gt;=S$4),"Small Benefit",AND(S32&lt;=S$6,S32&gt;=S$5),"Moderate Benefit",S32&gt;=S$6,"Large Benefit")))</f>
        <v/>
      </c>
      <c r="T34" s="45" t="str">
        <f t="array" ref="T34">IF(T32="","",(_xlfn.IFS(AND(T32&lt;=0,T32&gt;=-T$4),"Trivial Harm",AND(T32&gt;=-T$5,T32&lt;=-T$4),"Small Harm",AND(T32&gt;=-T$6,T32&lt;=-T$5),"Moderate Harm",T32&lt;=-T$6,"Large Harm",AND(T32&gt;=0,T32&lt;=T$4),"Trivial Benefit",AND(T32&lt;=T$5,T32&gt;=T$4),"Small Benefit",AND(T32&lt;=T$6,T32&gt;=T$5),"Moderate Benefit",T32&gt;=T$6,"Large Benefit")))</f>
        <v/>
      </c>
      <c r="U34" s="45" t="str">
        <f t="array" ref="U34">IF(U32="","",(_xlfn.IFS(AND(U32&lt;=0,U32&gt;=-U$4),"Trivial Harm",AND(U32&gt;=-U$5,U32&lt;=-U$4),"Small Harm",AND(U32&gt;=-U$6,U32&lt;=-U$5),"Moderate Harm",U32&lt;=-U$6,"Large Harm",AND(U32&gt;=0,U32&lt;=U$4),"Trivial Benefit",AND(U32&lt;=U$5,U32&gt;=U$4),"Small Benefit",AND(U32&lt;=U$6,U32&gt;=U$5),"Moderate Benefit",U32&gt;=U$6,"Large Benefit")))</f>
        <v>Trivial Harm</v>
      </c>
      <c r="V34" s="45" t="str">
        <f t="array" ref="V34">IF(V32="","",(_xlfn.IFS(AND(V32&lt;=0,V32&gt;=-V$4),"Trivial Harm",AND(V32&gt;=-V$5,V32&lt;=-V$4),"Small Harm",AND(V32&gt;=-V$6,V32&lt;=-V$5),"Moderate Harm",V32&lt;=-V$6,"Large Harm",AND(V32&gt;=0,V32&lt;=V$4),"Trivial Benefit",AND(V32&lt;=V$5,V32&gt;=V$4),"Small Benefit",AND(V32&lt;=V$6,V32&gt;=V$5),"Moderate Benefit",V32&gt;=V$6,"Large Benefit")))</f>
        <v>Trivial Benefit</v>
      </c>
      <c r="W34" s="45" t="str">
        <f t="array" ref="W34">_xlfn.IFS(AND(W32&lt;=0,W32&gt;=-W$4),"Trivial Harm",AND(W32&gt;=-W$5, W32&lt;=-W$4),"Small Harm",AND(W32&gt;=-W$6, W32&lt;=-W$5),"Moderate Harm",W32&lt;=-W$6,"Large Harm",AND(W32&gt;=0,W32&lt;=W$4),"Trivial Benefit",AND(W32&lt;=W$5, W32&gt;=W$4),"Small Benefit",AND(W32&lt;=W$6, W32&gt;=W$5),"Moderate Benefit",W32&gt;=W$6,"Large Benefit")</f>
        <v>Large Benefit</v>
      </c>
      <c r="X34" s="45" t="str">
        <f t="array" ref="X34">IF(X32="","",(_xlfn.IFS(AND(X32&lt;=0,X32&gt;=-X$4),"Trivial Harm",AND(X32&gt;=-X$5,X32&lt;=-X$4),"Small Harm",AND(X32&gt;=-X$6,X32&lt;=-X$5),"Moderate Harm",X32&lt;=-X$6,"Large Harm",AND(X32&gt;=0,X32&lt;=X$4),"Trivial Benefit",AND(X32&lt;=X$5,X32&gt;=X$4),"Small Benefit",AND(X32&lt;=X$6,X32&gt;=X$5),"Moderate Benefit",X32&gt;=X$6,"Large Benefit")))</f>
        <v>Trivial Harm</v>
      </c>
      <c r="Y34" s="45" t="str">
        <f t="array" ref="Y34">_xlfn.IFS(AND(Y32&lt;=0,Y32&gt;=-Y$4),"Trivial Harm",AND(Y32&gt;=-Y$5, Y32&lt;=-Y$4),"Small Harm",AND(Y32&gt;=-Y$6, Y32&lt;=-Y$5),"Moderate Harm",Y32&lt;=-Y$6,"Large Harm",AND(Y32&gt;=0,Y32&lt;=Y$4),"Trivial Benefit",AND(Y32&lt;=Y$5, Y32&gt;=Y$4),"Small Benefit",AND(Y32&lt;=Y$6, Y32&gt;=Y$5),"Moderate Benefit",Y32&gt;=Y$6,"Large Benefit")</f>
        <v>Large Benefit</v>
      </c>
    </row>
    <row r="35" spans="1:27" x14ac:dyDescent="0.3">
      <c r="A35" s="20" t="s">
        <v>82</v>
      </c>
      <c r="B35" s="45">
        <f>IF(B32="", "",  (B32*B$3)/1000)</f>
        <v>2E-3</v>
      </c>
      <c r="C35" s="4" t="str">
        <f>IF(C32="", "",  (C32*C$3)/1000)</f>
        <v/>
      </c>
      <c r="E35" s="45"/>
      <c r="F35" s="45" t="str">
        <f t="shared" ref="F35:V35" si="7">IF(F32="", "",  (F32*F$3)/1000)</f>
        <v/>
      </c>
      <c r="G35" s="45" t="str">
        <f t="shared" si="7"/>
        <v/>
      </c>
      <c r="H35" s="45" t="str">
        <f t="shared" si="7"/>
        <v/>
      </c>
      <c r="I35" s="45" t="str">
        <f t="shared" si="7"/>
        <v/>
      </c>
      <c r="J35" s="45" t="str">
        <f t="shared" si="7"/>
        <v/>
      </c>
      <c r="K35" s="45" t="str">
        <f t="shared" si="7"/>
        <v/>
      </c>
      <c r="L35" s="45">
        <f t="shared" si="7"/>
        <v>3.7886999999999997E-2</v>
      </c>
      <c r="M35" s="45" t="str">
        <f t="shared" si="7"/>
        <v/>
      </c>
      <c r="N35" s="45" t="str">
        <f t="shared" si="7"/>
        <v/>
      </c>
      <c r="O35" s="45" t="str">
        <f t="shared" si="7"/>
        <v/>
      </c>
      <c r="P35" s="45">
        <f t="shared" si="7"/>
        <v>7.4749999999999997E-2</v>
      </c>
      <c r="Q35" s="45" t="str">
        <f t="shared" si="7"/>
        <v/>
      </c>
      <c r="R35" s="45" t="str">
        <f t="shared" si="7"/>
        <v/>
      </c>
      <c r="S35" s="45" t="str">
        <f t="shared" si="7"/>
        <v/>
      </c>
      <c r="T35" s="45" t="str">
        <f t="shared" si="7"/>
        <v/>
      </c>
      <c r="U35" s="45">
        <f t="shared" si="7"/>
        <v>0</v>
      </c>
      <c r="V35" s="45">
        <f t="shared" si="7"/>
        <v>1.3500000000000001E-3</v>
      </c>
      <c r="W35" s="46">
        <f>SUMIF($B35:$V35, "&gt;0")-U35</f>
        <v>0.11598699999999999</v>
      </c>
      <c r="X35" s="46">
        <f>SUMIF($B35:$V35, "&lt;0")</f>
        <v>0</v>
      </c>
      <c r="Y35" s="46">
        <f>SUM(W35:X35)</f>
        <v>0.11598699999999999</v>
      </c>
    </row>
    <row r="36" spans="1:27" x14ac:dyDescent="0.3">
      <c r="A36" s="55" t="s">
        <v>94</v>
      </c>
      <c r="B36" s="49">
        <v>2</v>
      </c>
      <c r="C36" s="81"/>
      <c r="D36" s="49"/>
      <c r="E36" s="49"/>
      <c r="F36" s="49"/>
      <c r="G36" s="49"/>
      <c r="H36" s="49"/>
      <c r="I36" s="48">
        <v>214</v>
      </c>
      <c r="J36" s="49">
        <v>234</v>
      </c>
      <c r="K36" s="49"/>
      <c r="L36" s="49">
        <v>60</v>
      </c>
      <c r="M36" s="49"/>
      <c r="N36" s="49"/>
      <c r="O36" s="49"/>
      <c r="P36" s="49">
        <v>233</v>
      </c>
      <c r="Q36" s="49"/>
      <c r="R36" s="80">
        <v>-751</v>
      </c>
      <c r="S36" s="47">
        <v>243</v>
      </c>
      <c r="T36" s="49"/>
      <c r="U36" s="48">
        <v>10</v>
      </c>
      <c r="V36" s="49">
        <v>-38</v>
      </c>
      <c r="W36" s="40">
        <f>W39</f>
        <v>0.20168400000000003</v>
      </c>
      <c r="X36" s="40">
        <f>X39</f>
        <v>-5.7000000000000106E-3</v>
      </c>
      <c r="Y36" s="40">
        <f>Y39</f>
        <v>0.19598400000000002</v>
      </c>
      <c r="Z36" s="4">
        <f>COUNTA(B36:V36)</f>
        <v>9</v>
      </c>
      <c r="AA36" s="20">
        <f>Z36-4</f>
        <v>5</v>
      </c>
    </row>
    <row r="37" spans="1:27" x14ac:dyDescent="0.3">
      <c r="A37" s="4" t="s">
        <v>77</v>
      </c>
      <c r="B37" s="50" t="s">
        <v>80</v>
      </c>
      <c r="C37" s="50"/>
      <c r="D37" s="50"/>
      <c r="E37" s="50"/>
      <c r="F37" s="50"/>
      <c r="G37" s="50"/>
      <c r="H37" s="50"/>
      <c r="I37" s="50" t="s">
        <v>78</v>
      </c>
      <c r="J37" s="44" t="s">
        <v>78</v>
      </c>
      <c r="K37" s="50"/>
      <c r="L37" s="50" t="s">
        <v>80</v>
      </c>
      <c r="M37" s="50"/>
      <c r="N37" s="50"/>
      <c r="O37" s="50"/>
      <c r="P37" s="50" t="s">
        <v>80</v>
      </c>
      <c r="Q37" s="50"/>
      <c r="R37" s="44" t="s">
        <v>79</v>
      </c>
      <c r="S37" s="50" t="s">
        <v>80</v>
      </c>
      <c r="T37" s="50"/>
      <c r="U37" s="50" t="s">
        <v>80</v>
      </c>
      <c r="V37" s="50" t="s">
        <v>78</v>
      </c>
      <c r="W37" s="44"/>
      <c r="X37" s="44"/>
      <c r="Y37" s="53" t="s">
        <v>80</v>
      </c>
      <c r="Z37" s="4" t="s">
        <v>106</v>
      </c>
    </row>
    <row r="38" spans="1:27" x14ac:dyDescent="0.3">
      <c r="A38" s="4" t="s">
        <v>81</v>
      </c>
      <c r="B38" s="45" t="str">
        <f t="array" ref="B38">IF(B36="","",(_xlfn.IFS(AND(B36&lt;=0,B36&gt;=-B$4),"Trivial Harm",AND(B36&gt;=-B$5,B36&lt;=-B$4),"Small Harm",AND(B36&gt;=-B$6,B36&lt;=-B$5),"Moderate Harm",B36&lt;=-B$6,"Large Harm",AND(B36&gt;=0,B36&lt;=B$4),"Trivial Benefit",AND(B36&lt;=B$5,B36&gt;=B$4),"Small Benefit",AND(B36&lt;=B$6,B36&gt;=B$5),"Moderate Benefit",B36&gt;=B$6,"Large Benefit")))</f>
        <v>Trivial Benefit</v>
      </c>
      <c r="C38" s="45" t="str">
        <f t="array" ref="C38">IF(C36="","",(_xlfn.IFS(AND(C36&lt;=0,C36&gt;=-C$4),"Trivial Harm",AND(C36&gt;=-C$5,C36&lt;=-C$4),"Small Harm",AND(C36&gt;=-C$6,C36&lt;=-C$5),"Moderate Harm",C36&lt;=-C$6,"Large Harm",AND(C36&gt;=0,C36&lt;=C$4),"Trivial Benefit",AND(C36&lt;=C$5,C36&gt;=C$4),"Small Benefit",AND(C36&lt;=C$6,C36&gt;=C$5),"Moderate Benefit",C36&gt;=C$6,"Large Benefit")))</f>
        <v/>
      </c>
      <c r="E38" s="45"/>
      <c r="F38" s="45" t="str">
        <f t="array" ref="F38">IF(F36="","",(_xlfn.IFS(AND(F36&lt;=0,F36&gt;=-F$4),"Trivial Harm",AND(F36&gt;=-F$5,F36&lt;=-F$4),"Small Harm",AND(F36&gt;=-F$6,F36&lt;=-F$5),"Moderate Harm",F36&lt;=-F$6,"Large Harm",AND(F36&gt;=0,F36&lt;=F$4),"Trivial Benefit",AND(F36&lt;=F$5,F36&gt;=F$4),"Small Benefit",AND(F36&lt;=F$6,F36&gt;=F$5),"Moderate Benefit",F36&gt;=F$6,"Large Benefit")))</f>
        <v/>
      </c>
      <c r="G38" s="45" t="str">
        <f t="array" ref="G38">IF(G36="","",(_xlfn.IFS(AND(G36&lt;=0,G36&gt;=-G$4),"Trivial Harm",AND(G36&gt;=-G$5,G36&lt;=-G$4),"Small Harm",AND(G36&gt;=-G$6,G36&lt;=-G$5),"Moderate Harm",G36&lt;=-G$6,"Large Harm",AND(G36&gt;=0,G36&lt;=G$4),"Trivial Benefit",AND(G36&lt;=G$5,G36&gt;=G$4),"Small Benefit",AND(G36&lt;=G$6,G36&gt;=G$5),"Moderate Benefit",G36&gt;=G$6,"Large Benefit")))</f>
        <v/>
      </c>
      <c r="H38" s="45" t="str">
        <f t="array" ref="H38">IF(H36="","",(_xlfn.IFS(AND(H36&lt;=0,H36&gt;=-H$4),"Trivial Harm",AND(H36&gt;=-H$5,H36&lt;=-H$4),"Small Harm",AND(H36&gt;=-H$6,H36&lt;=-H$5),"Moderate Harm",H36&lt;=-H$6,"Large Harm",AND(H36&gt;=0,H36&lt;=H$4),"Trivial Benefit",AND(H36&lt;=H$5,H36&gt;=H$4),"Small Benefit",AND(H36&lt;=H$6,H36&gt;=H$5),"Moderate Benefit",H36&gt;=H$6,"Large Benefit")))</f>
        <v/>
      </c>
      <c r="I38" s="45" t="str">
        <f t="array" ref="I38">IF(I36="","",(_xlfn.IFS(AND(I36&lt;=0,I36&gt;=-I$4),"Trivial Harm",AND(I36&gt;=-I$5,I36&lt;=-I$4),"Small Harm",AND(I36&gt;=-I$6,I36&lt;=-I$5),"Moderate Harm",I36&lt;=-I$6,"Large Harm",AND(I36&gt;=0,I36&lt;=I$4),"Trivial Benefit",AND(I36&lt;=I$5,I36&gt;=I$4),"Small Benefit",AND(I36&lt;=I$6,I36&gt;=I$5),"Moderate Benefit",I36&gt;=I$6,"Large Benefit")))</f>
        <v>Large Benefit</v>
      </c>
      <c r="J38" s="45" t="str">
        <f t="array" ref="J38">IF(J36="","",(_xlfn.IFS(AND(J36&lt;=0,J36&gt;=-J$4),"Trivial Harm",AND(J36&gt;=-J$5,J36&lt;=-J$4),"Small Harm",AND(J36&gt;=-J$6,J36&lt;=-J$5),"Moderate Harm",J36&lt;=-J$6,"Large Harm",AND(J36&gt;=0,J36&lt;=J$4),"Trivial Benefit",AND(J36&lt;=J$5,J36&gt;=J$4),"Small Benefit",AND(J36&lt;=J$6,J36&gt;=J$5),"Moderate Benefit",J36&gt;=J$6,"Large Benefit")))</f>
        <v>Large Benefit</v>
      </c>
      <c r="K38" s="45" t="str">
        <f t="array" ref="K38">IF(K36="","",(_xlfn.IFS(AND(K36&lt;=0,K36&gt;=-K$4),"Trivial Harm",AND(K36&gt;=-K$5,K36&lt;=-K$4),"Small Harm",AND(K36&gt;=-K$6,K36&lt;=-K$5),"Moderate Harm",K36&lt;=-K$6,"Large Harm",AND(K36&gt;=0,K36&lt;=K$4),"Trivial Benefit",AND(K36&lt;=K$5,K36&gt;=K$4),"Small Benefit",AND(K36&lt;=K$6,K36&gt;=K$5),"Moderate Benefit",K36&gt;=K$6,"Large Benefit")))</f>
        <v/>
      </c>
      <c r="L38" s="45" t="str">
        <f t="array" ref="L38">IF(L36="","",(_xlfn.IFS(AND(L36&lt;=0,L36&gt;=-L$4),"Trivial Harm",AND(L36&gt;=-L$5,L36&lt;=-L$4),"Small Harm",AND(L36&gt;=-L$6,L36&lt;=-L$5),"Moderate Harm",L36&lt;=-L$6,"Large Harm",AND(L36&gt;=0,L36&lt;=L$4),"Trivial Benefit",AND(L36&lt;=L$5,L36&gt;=L$4),"Small Benefit",AND(L36&lt;=L$6,L36&gt;=L$5),"Moderate Benefit",L36&gt;=L$6,"Large Benefit")))</f>
        <v>Moderate Benefit</v>
      </c>
      <c r="M38" s="45" t="str">
        <f t="array" ref="M38">IF(M36="","",(_xlfn.IFS(AND(M36&lt;=0,M36&gt;=-M$4),"Trivial Harm",AND(M36&gt;=-M$5,M36&lt;=-M$4),"Small Harm",AND(M36&gt;=-M$6,M36&lt;=-M$5),"Moderate Harm",M36&lt;=-M$6,"Large Harm",AND(M36&gt;=0,M36&lt;=M$4),"Trivial Benefit",AND(M36&lt;=M$5,M36&gt;=M$4),"Small Benefit",AND(M36&lt;=M$6,M36&gt;=M$5),"Moderate Benefit",M36&gt;=M$6,"Large Benefit")))</f>
        <v/>
      </c>
      <c r="N38" s="45" t="str">
        <f t="array" ref="N38">IF(N36="","",(_xlfn.IFS(AND(N36&lt;=0,N36&gt;=-N$4),"Trivial Harm",AND(N36&gt;=-N$5,N36&lt;=-N$4),"Small Harm",AND(N36&gt;=-N$6,N36&lt;=-N$5),"Moderate Harm",N36&lt;=-N$6,"Large Harm",AND(N36&gt;=0,N36&lt;=N$4),"Trivial Benefit",AND(N36&lt;=N$5,N36&gt;=N$4),"Small Benefit",AND(N36&lt;=N$6,N36&gt;=N$5),"Moderate Benefit",N36&gt;=N$6,"Large Benefit")))</f>
        <v/>
      </c>
      <c r="O38" s="45" t="str">
        <f t="array" ref="O38">IF(O36="","",(_xlfn.IFS(AND(O36&lt;=0,O36&gt;=-O$4),"Trivial Harm",AND(O36&gt;=-O$5,O36&lt;=-O$4),"Small Harm",AND(O36&gt;=-O$6,O36&lt;=-O$5),"Moderate Harm",O36&lt;=-O$6,"Large Harm",AND(O36&gt;=0,O36&lt;=O$4),"Trivial Benefit",AND(O36&lt;=O$5,O36&gt;=O$4),"Small Benefit",AND(O36&lt;=O$6,O36&gt;=O$5),"Moderate Benefit",O36&gt;=O$6,"Large Benefit")))</f>
        <v/>
      </c>
      <c r="P38" s="45" t="str">
        <f t="array" ref="P38">IF(P36="","",(_xlfn.IFS(AND(P36&lt;=0,P36&gt;=-P$4),"Trivial Harm",AND(P36&gt;=-P$5,P36&lt;=-P$4),"Small Harm",AND(P36&gt;=-P$6,P36&lt;=-P$5),"Moderate Harm",P36&lt;=-P$6,"Large Harm",AND(P36&gt;=0,P36&lt;=P$4),"Trivial Benefit",AND(P36&lt;=P$5,P36&gt;=P$4),"Small Benefit",AND(P36&lt;=P$6,P36&gt;=P$5),"Moderate Benefit",P36&gt;=P$6,"Large Benefit")))</f>
        <v>Moderate Benefit</v>
      </c>
      <c r="Q38" s="45" t="str">
        <f t="array" ref="Q38">IF(Q36="","",(_xlfn.IFS(AND(Q36&lt;=0,Q36&gt;=-Q$4),"Trivial Harm",AND(Q36&gt;=-Q$5,Q36&lt;=-Q$4),"Small Harm",AND(Q36&gt;=-Q$6,Q36&lt;=-Q$5),"Moderate Harm",Q36&lt;=-Q$6,"Large Harm",AND(Q36&gt;=0,Q36&lt;=Q$4),"Trivial Benefit",AND(Q36&lt;=Q$5,Q36&gt;=Q$4),"Small Benefit",AND(Q36&lt;=Q$6,Q36&gt;=Q$5),"Moderate Benefit",Q36&gt;=Q$6,"Large Benefit")))</f>
        <v/>
      </c>
      <c r="R38" s="45" t="str">
        <f t="array" ref="R38">IF(R36="","",(_xlfn.IFS(AND(R36&lt;=0,R36&gt;=-R$4),"Trivial Harm",AND(R36&gt;=-R$5,R36&lt;=-R$4),"Small Harm",AND(R36&gt;=-R$6,R36&lt;=-R$5),"Moderate Harm",R36&lt;=-R$6,"Large Harm",AND(R36&gt;=0,R36&lt;=R$4),"Trivial Benefit",AND(R36&lt;=R$5,R36&gt;=R$4),"Small Benefit",AND(R36&lt;=R$6,R36&gt;=R$5),"Moderate Benefit",R36&gt;=R$6,"Large Benefit")))</f>
        <v>Large Harm</v>
      </c>
      <c r="S38" s="45" t="str">
        <f t="array" ref="S38">IF(S36="","",(_xlfn.IFS(AND(S36&lt;=0,S36&gt;=-S$4),"Trivial Harm",AND(S36&gt;=-S$5,S36&lt;=-S$4),"Small Harm",AND(S36&gt;=-S$6,S36&lt;=-S$5),"Moderate Harm",S36&lt;=-S$6,"Large Harm",AND(S36&gt;=0,S36&lt;=S$4),"Trivial Benefit",AND(S36&lt;=S$5,S36&gt;=S$4),"Small Benefit",AND(S36&lt;=S$6,S36&gt;=S$5),"Moderate Benefit",S36&gt;=S$6,"Large Benefit")))</f>
        <v>Large Benefit</v>
      </c>
      <c r="T38" s="45" t="str">
        <f t="array" ref="T38">IF(T36="","",(_xlfn.IFS(AND(T36&lt;=0,T36&gt;=-T$4),"Trivial Harm",AND(T36&gt;=-T$5,T36&lt;=-T$4),"Small Harm",AND(T36&gt;=-T$6,T36&lt;=-T$5),"Moderate Harm",T36&lt;=-T$6,"Large Harm",AND(T36&gt;=0,T36&lt;=T$4),"Trivial Benefit",AND(T36&lt;=T$5,T36&gt;=T$4),"Small Benefit",AND(T36&lt;=T$6,T36&gt;=T$5),"Moderate Benefit",T36&gt;=T$6,"Large Benefit")))</f>
        <v/>
      </c>
      <c r="U38" s="45" t="str">
        <f t="array" ref="U38">IF(U36="","",(_xlfn.IFS(AND(U36&lt;=0,U36&gt;=-U$4),"Trivial Harm",AND(U36&gt;=-U$5,U36&lt;=-U$4),"Small Harm",AND(U36&gt;=-U$6,U36&lt;=-U$5),"Moderate Harm",U36&lt;=-U$6,"Large Harm",AND(U36&gt;=0,U36&lt;=U$4),"Trivial Benefit",AND(U36&lt;=U$5,U36&gt;=U$4),"Small Benefit",AND(U36&lt;=U$6,U36&gt;=U$5),"Moderate Benefit",U36&gt;=U$6,"Large Benefit")))</f>
        <v>Trivial Benefit</v>
      </c>
      <c r="V38" s="45" t="str">
        <f t="array" ref="V38">IF(V36="","",(_xlfn.IFS(AND(V36&lt;=0,V36&gt;=-V$4),"Trivial Harm",AND(V36&gt;=-V$5,V36&lt;=-V$4),"Small Harm",AND(V36&gt;=-V$6,V36&lt;=-V$5),"Moderate Harm",V36&lt;=-V$6,"Large Harm",AND(V36&gt;=0,V36&lt;=V$4),"Trivial Benefit",AND(V36&lt;=V$5,V36&gt;=V$4),"Small Benefit",AND(V36&lt;=V$6,V36&gt;=V$5),"Moderate Benefit",V36&gt;=V$6,"Large Benefit")))</f>
        <v>Trivial Harm</v>
      </c>
      <c r="W38" s="45" t="str">
        <f t="array" ref="W38">IF(W36="","",(_xlfn.IFS(AND(W36&lt;=0,W36&gt;=-W$4),"Trivial Harm",AND(W36&gt;=-W$5,W36&lt;=-W$4),"Small Harm",AND(W36&gt;=-W$6,W36&lt;=-W$5),"Moderate Harm",W36&lt;=-W$6,"Large Harm",AND(W36&gt;=0,W36&lt;=W$4),"Trivial Benefit",AND(W36&lt;=W$5,W36&gt;=W$4),"Small Benefit",AND(W36&lt;=W$6,W36&gt;=W$5),"Moderate Benefit",W36&gt;=W$6,"Large Benefit")))</f>
        <v>Large Benefit</v>
      </c>
      <c r="X38" s="45" t="str">
        <f t="array" ref="X38">IF(X36="","",(_xlfn.IFS(AND(X36&lt;=0,X36&gt;=-X$4),"Trivial Harm",AND(X36&gt;=-X$5,X36&lt;=-X$4),"Small Harm",AND(X36&gt;=-X$6,X36&lt;=-X$5),"Moderate Harm",X36&lt;=-X$6,"Large Harm",AND(X36&gt;=0,X36&lt;=X$4),"Trivial Benefit",AND(X36&lt;=X$5,X36&gt;=X$4),"Small Benefit",AND(X36&lt;=X$6,X36&gt;=X$5),"Moderate Benefit",X36&gt;=X$6,"Large Benefit")))</f>
        <v>Trivial Harm</v>
      </c>
      <c r="Y38" s="45" t="str">
        <f t="array" ref="Y38">_xlfn.IFS(AND(Y36&lt;=0,Y36&gt;=-Y$4),"Trivial Harm",AND(Y36&gt;=-Y$5, Y36&lt;=-Y$4),"Small Harm",AND(Y36&gt;=-Y$6, Y36&lt;=-Y$5),"Moderate Harm",Y36&lt;=-Y$6,"Large Harm",AND(Y36&gt;=0,Y36&lt;=Y$4),"Trivial Benefit",AND(Y36&lt;=Y$5, Y36&gt;=Y$4),"Small Benefit",AND(Y36&lt;=Y$6, Y36&gt;=Y$5),"Moderate Benefit",Y36&gt;=Y$6,"Large Benefit")</f>
        <v>Large Benefit</v>
      </c>
    </row>
    <row r="39" spans="1:27" x14ac:dyDescent="0.3">
      <c r="A39" s="20" t="s">
        <v>82</v>
      </c>
      <c r="B39" s="45">
        <f>IF(B36="", "",  (B36*B$3)/1000)</f>
        <v>2E-3</v>
      </c>
      <c r="C39" s="4" t="str">
        <f>IF(C36="", "",  (C36*C$3)/1000)</f>
        <v/>
      </c>
      <c r="E39" s="45"/>
      <c r="F39" s="45" t="str">
        <f t="shared" ref="F39:V39" si="8">IF(F36="", "",  (F36*F$3)/1000)</f>
        <v/>
      </c>
      <c r="G39" s="45" t="str">
        <f t="shared" si="8"/>
        <v/>
      </c>
      <c r="H39" s="45" t="str">
        <f t="shared" si="8"/>
        <v/>
      </c>
      <c r="I39" s="45">
        <f t="shared" si="8"/>
        <v>9.9723999999999993E-2</v>
      </c>
      <c r="J39" s="45">
        <f t="shared" si="8"/>
        <v>0.109044</v>
      </c>
      <c r="K39" s="45" t="str">
        <f t="shared" si="8"/>
        <v/>
      </c>
      <c r="L39" s="45">
        <f t="shared" si="8"/>
        <v>3.1140000000000001E-2</v>
      </c>
      <c r="M39" s="45" t="str">
        <f t="shared" si="8"/>
        <v/>
      </c>
      <c r="N39" s="45" t="str">
        <f t="shared" si="8"/>
        <v/>
      </c>
      <c r="O39" s="45" t="str">
        <f t="shared" si="8"/>
        <v/>
      </c>
      <c r="P39" s="45">
        <f t="shared" si="8"/>
        <v>5.8250000000000003E-2</v>
      </c>
      <c r="Q39" s="45" t="str">
        <f t="shared" si="8"/>
        <v/>
      </c>
      <c r="R39" s="45">
        <f t="shared" si="8"/>
        <v>-0.18775</v>
      </c>
      <c r="S39" s="45">
        <f t="shared" si="8"/>
        <v>6.0749999999999998E-2</v>
      </c>
      <c r="T39" s="45" t="str">
        <f t="shared" si="8"/>
        <v/>
      </c>
      <c r="U39" s="45">
        <f t="shared" si="8"/>
        <v>4.0000000000000001E-3</v>
      </c>
      <c r="V39" s="45">
        <f t="shared" si="8"/>
        <v>-5.7000000000000011E-3</v>
      </c>
      <c r="W39" s="46">
        <f>SUMIF($B39:$V39, "&gt;0")-I39-U39-P39-S39+AVERAGE(P39, S39)</f>
        <v>0.20168400000000003</v>
      </c>
      <c r="X39" s="46">
        <f>SUMIF($B39:$V39, "&lt;0")-R39</f>
        <v>-5.7000000000000106E-3</v>
      </c>
      <c r="Y39" s="46">
        <f>SUM(W39:X39)</f>
        <v>0.19598400000000002</v>
      </c>
    </row>
    <row r="40" spans="1:27" outlineLevel="1" x14ac:dyDescent="0.3">
      <c r="A40" s="55" t="s">
        <v>95</v>
      </c>
      <c r="B40" s="49">
        <v>1</v>
      </c>
      <c r="C40" s="81"/>
      <c r="D40" s="49"/>
      <c r="E40" s="49"/>
      <c r="F40" s="49"/>
      <c r="G40" s="49"/>
      <c r="H40" s="49"/>
      <c r="I40" s="49"/>
      <c r="J40" s="49">
        <v>87</v>
      </c>
      <c r="K40" s="49"/>
      <c r="L40" s="49">
        <v>41</v>
      </c>
      <c r="M40" s="49"/>
      <c r="N40" s="49"/>
      <c r="O40" s="49"/>
      <c r="P40" s="49"/>
      <c r="Q40" s="49"/>
      <c r="R40" s="49"/>
      <c r="S40" s="49"/>
      <c r="T40" s="49"/>
      <c r="U40" s="48">
        <v>-18</v>
      </c>
      <c r="V40" s="49">
        <v>-21</v>
      </c>
      <c r="W40" s="40">
        <f>W43</f>
        <v>6.2820999999999988E-2</v>
      </c>
      <c r="X40" s="40">
        <f>X43</f>
        <v>-3.15E-3</v>
      </c>
      <c r="Y40" s="40">
        <f>Y43</f>
        <v>5.9670999999999988E-2</v>
      </c>
      <c r="Z40" s="4">
        <f>COUNTA(B40:V40)</f>
        <v>5</v>
      </c>
      <c r="AA40" s="20">
        <f>Z40-1</f>
        <v>4</v>
      </c>
    </row>
    <row r="41" spans="1:27" outlineLevel="1" x14ac:dyDescent="0.3">
      <c r="A41" s="4" t="s">
        <v>77</v>
      </c>
      <c r="B41" s="50" t="s">
        <v>78</v>
      </c>
      <c r="C41" s="50"/>
      <c r="D41" s="50"/>
      <c r="E41" s="50"/>
      <c r="F41" s="50"/>
      <c r="G41" s="50"/>
      <c r="H41" s="50"/>
      <c r="I41" s="50"/>
      <c r="J41" s="44" t="s">
        <v>80</v>
      </c>
      <c r="K41" s="50"/>
      <c r="L41" s="50" t="s">
        <v>79</v>
      </c>
      <c r="M41" s="50"/>
      <c r="N41" s="50"/>
      <c r="O41" s="50"/>
      <c r="P41" s="50"/>
      <c r="Q41" s="50"/>
      <c r="R41" s="44"/>
      <c r="S41" s="50"/>
      <c r="T41" s="50"/>
      <c r="U41" s="50" t="s">
        <v>79</v>
      </c>
      <c r="V41" s="50" t="s">
        <v>78</v>
      </c>
      <c r="W41" s="44"/>
      <c r="X41" s="44"/>
      <c r="Y41" s="44" t="s">
        <v>79</v>
      </c>
    </row>
    <row r="42" spans="1:27" outlineLevel="1" x14ac:dyDescent="0.3">
      <c r="A42" s="4" t="s">
        <v>81</v>
      </c>
      <c r="B42" s="45" t="str">
        <f t="array" ref="B42">IF(B40="","",(_xlfn.IFS(AND(B40&lt;=0,B40&gt;=-B$4),"Trivial Harm",AND(B40&gt;=-B$5,B40&lt;=-B$4),"Small Harm",AND(B40&gt;=-B$6,B40&lt;=-B$5),"Moderate Harm",B40&lt;=-B$6,"Large Harm",AND(B40&gt;=0,B40&lt;=B$4),"Trivial Benefit",AND(B40&lt;=B$5,B40&gt;=B$4),"Small Benefit",AND(B40&lt;=B$6,B40&gt;=B$5),"Moderate Benefit",B40&gt;=B$6,"Large Benefit")))</f>
        <v>Trivial Benefit</v>
      </c>
      <c r="C42" s="45" t="str">
        <f t="array" ref="C42">IF(C40="","",(_xlfn.IFS(AND(C40&lt;=0,C40&gt;=-C$4),"Trivial Harm",AND(C40&gt;=-C$5,C40&lt;=-C$4),"Small Harm",AND(C40&gt;=-C$6,C40&lt;=-C$5),"Moderate Harm",C40&lt;=-C$6,"Large Harm",AND(C40&gt;=0,C40&lt;=C$4),"Trivial Benefit",AND(C40&lt;=C$5,C40&gt;=C$4),"Small Benefit",AND(C40&lt;=C$6,C40&gt;=C$5),"Moderate Benefit",C40&gt;=C$6,"Large Benefit")))</f>
        <v/>
      </c>
      <c r="E42" s="45"/>
      <c r="F42" s="45" t="str">
        <f t="array" ref="F42">IF(F40="","",(_xlfn.IFS(AND(F40&lt;=0,F40&gt;=-F$4),"Trivial Harm",AND(F40&gt;=-F$5,F40&lt;=-F$4),"Small Harm",AND(F40&gt;=-F$6,F40&lt;=-F$5),"Moderate Harm",F40&lt;=-F$6,"Large Harm",AND(F40&gt;=0,F40&lt;=F$4),"Trivial Benefit",AND(F40&lt;=F$5,F40&gt;=F$4),"Small Benefit",AND(F40&lt;=F$6,F40&gt;=F$5),"Moderate Benefit",F40&gt;=F$6,"Large Benefit")))</f>
        <v/>
      </c>
      <c r="G42" s="45" t="str">
        <f t="array" ref="G42">IF(G40="","",(_xlfn.IFS(AND(G40&lt;=0,G40&gt;=-G$4),"Trivial Harm",AND(G40&gt;=-G$5,G40&lt;=-G$4),"Small Harm",AND(G40&gt;=-G$6,G40&lt;=-G$5),"Moderate Harm",G40&lt;=-G$6,"Large Harm",AND(G40&gt;=0,G40&lt;=G$4),"Trivial Benefit",AND(G40&lt;=G$5,G40&gt;=G$4),"Small Benefit",AND(G40&lt;=G$6,G40&gt;=G$5),"Moderate Benefit",G40&gt;=G$6,"Large Benefit")))</f>
        <v/>
      </c>
      <c r="H42" s="45" t="str">
        <f t="array" ref="H42">IF(H40="","",(_xlfn.IFS(AND(H40&lt;=0,H40&gt;=-H$4),"Trivial Harm",AND(H40&gt;=-H$5,H40&lt;=-H$4),"Small Harm",AND(H40&gt;=-H$6,H40&lt;=-H$5),"Moderate Harm",H40&lt;=-H$6,"Large Harm",AND(H40&gt;=0,H40&lt;=H$4),"Trivial Benefit",AND(H40&lt;=H$5,H40&gt;=H$4),"Small Benefit",AND(H40&lt;=H$6,H40&gt;=H$5),"Moderate Benefit",H40&gt;=H$6,"Large Benefit")))</f>
        <v/>
      </c>
      <c r="I42" s="45" t="str">
        <f t="array" ref="I42">IF(I40="","",(_xlfn.IFS(AND(I40&lt;=0,I40&gt;=-I$4),"Trivial Harm",AND(I40&gt;=-I$5,I40&lt;=-I$4),"Small Harm",AND(I40&gt;=-I$6,I40&lt;=-I$5),"Moderate Harm",I40&lt;=-I$6,"Large Harm",AND(I40&gt;=0,I40&lt;=I$4),"Trivial Benefit",AND(I40&lt;=I$5,I40&gt;=I$4),"Small Benefit",AND(I40&lt;=I$6,I40&gt;=I$5),"Moderate Benefit",I40&gt;=I$6,"Large Benefit")))</f>
        <v/>
      </c>
      <c r="J42" s="45" t="str">
        <f t="array" ref="J42">IF(J40="","",(_xlfn.IFS(AND(J40&lt;=0,J40&gt;=-J$4),"Trivial Harm",AND(J40&gt;=-J$5,J40&lt;=-J$4),"Small Harm",AND(J40&gt;=-J$6,J40&lt;=-J$5),"Moderate Harm",J40&lt;=-J$6,"Large Harm",AND(J40&gt;=0,J40&lt;=J$4),"Trivial Benefit",AND(J40&lt;=J$5,J40&gt;=J$4),"Small Benefit",AND(J40&lt;=J$6,J40&gt;=J$5),"Moderate Benefit",J40&gt;=J$6,"Large Benefit")))</f>
        <v>Moderate Benefit</v>
      </c>
      <c r="K42" s="45" t="str">
        <f t="array" ref="K42">IF(K40="","",(_xlfn.IFS(AND(K40&lt;=0,K40&gt;=-K$4),"Trivial Harm",AND(K40&gt;=-K$5,K40&lt;=-K$4),"Small Harm",AND(K40&gt;=-K$6,K40&lt;=-K$5),"Moderate Harm",K40&lt;=-K$6,"Large Harm",AND(K40&gt;=0,K40&lt;=K$4),"Trivial Benefit",AND(K40&lt;=K$5,K40&gt;=K$4),"Small Benefit",AND(K40&lt;=K$6,K40&gt;=K$5),"Moderate Benefit",K40&gt;=K$6,"Large Benefit")))</f>
        <v/>
      </c>
      <c r="L42" s="45" t="str">
        <f t="array" ref="L42">IF(L40="","",(_xlfn.IFS(AND(L40&lt;=0,L40&gt;=-L$4),"Trivial Harm",AND(L40&gt;=-L$5,L40&lt;=-L$4),"Small Harm",AND(L40&gt;=-L$6,L40&lt;=-L$5),"Moderate Harm",L40&lt;=-L$6,"Large Harm",AND(L40&gt;=0,L40&lt;=L$4),"Trivial Benefit",AND(L40&lt;=L$5,L40&gt;=L$4),"Small Benefit",AND(L40&lt;=L$6,L40&gt;=L$5),"Moderate Benefit",L40&gt;=L$6,"Large Benefit")))</f>
        <v>Small Benefit</v>
      </c>
      <c r="M42" s="45" t="str">
        <f t="array" ref="M42">IF(M40="","",(_xlfn.IFS(AND(M40&lt;=0,M40&gt;=-M$4),"Trivial Harm",AND(M40&gt;=-M$5,M40&lt;=-M$4),"Small Harm",AND(M40&gt;=-M$6,M40&lt;=-M$5),"Moderate Harm",M40&lt;=-M$6,"Large Harm",AND(M40&gt;=0,M40&lt;=M$4),"Trivial Benefit",AND(M40&lt;=M$5,M40&gt;=M$4),"Small Benefit",AND(M40&lt;=M$6,M40&gt;=M$5),"Moderate Benefit",M40&gt;=M$6,"Large Benefit")))</f>
        <v/>
      </c>
      <c r="N42" s="45" t="str">
        <f t="array" ref="N42">IF(N40="","",(_xlfn.IFS(AND(N40&lt;=0,N40&gt;=-N$4),"Trivial Harm",AND(N40&gt;=-N$5,N40&lt;=-N$4),"Small Harm",AND(N40&gt;=-N$6,N40&lt;=-N$5),"Moderate Harm",N40&lt;=-N$6,"Large Harm",AND(N40&gt;=0,N40&lt;=N$4),"Trivial Benefit",AND(N40&lt;=N$5,N40&gt;=N$4),"Small Benefit",AND(N40&lt;=N$6,N40&gt;=N$5),"Moderate Benefit",N40&gt;=N$6,"Large Benefit")))</f>
        <v/>
      </c>
      <c r="O42" s="45" t="str">
        <f t="array" ref="O42">IF(O40="","",(_xlfn.IFS(AND(O40&lt;=0,O40&gt;=-O$4),"Trivial Harm",AND(O40&gt;=-O$5,O40&lt;=-O$4),"Small Harm",AND(O40&gt;=-O$6,O40&lt;=-O$5),"Moderate Harm",O40&lt;=-O$6,"Large Harm",AND(O40&gt;=0,O40&lt;=O$4),"Trivial Benefit",AND(O40&lt;=O$5,O40&gt;=O$4),"Small Benefit",AND(O40&lt;=O$6,O40&gt;=O$5),"Moderate Benefit",O40&gt;=O$6,"Large Benefit")))</f>
        <v/>
      </c>
      <c r="P42" s="45" t="str">
        <f t="array" ref="P42">IF(P40="","",(_xlfn.IFS(AND(P40&lt;=0,P40&gt;=-P$4),"Trivial Harm",AND(P40&gt;=-P$5,P40&lt;=-P$4),"Small Harm",AND(P40&gt;=-P$6,P40&lt;=-P$5),"Moderate Harm",P40&lt;=-P$6,"Large Harm",AND(P40&gt;=0,P40&lt;=P$4),"Trivial Benefit",AND(P40&lt;=P$5,P40&gt;=P$4),"Small Benefit",AND(P40&lt;=P$6,P40&gt;=P$5),"Moderate Benefit",P40&gt;=P$6,"Large Benefit")))</f>
        <v/>
      </c>
      <c r="Q42" s="45" t="str">
        <f t="array" ref="Q42">IF(Q40="","",(_xlfn.IFS(AND(Q40&lt;=0,Q40&gt;=-Q$4),"Trivial Harm",AND(Q40&gt;=-Q$5,Q40&lt;=-Q$4),"Small Harm",AND(Q40&gt;=-Q$6,Q40&lt;=-Q$5),"Moderate Harm",Q40&lt;=-Q$6,"Large Harm",AND(Q40&gt;=0,Q40&lt;=Q$4),"Trivial Benefit",AND(Q40&lt;=Q$5,Q40&gt;=Q$4),"Small Benefit",AND(Q40&lt;=Q$6,Q40&gt;=Q$5),"Moderate Benefit",Q40&gt;=Q$6,"Large Benefit")))</f>
        <v/>
      </c>
      <c r="R42" s="45" t="str">
        <f t="array" ref="R42">IF(R40="","",(_xlfn.IFS(AND(R40&lt;=0,R40&gt;=-R$4),"Trivial Harm",AND(R40&gt;=-R$5,R40&lt;=-R$4),"Small Harm",AND(R40&gt;=-R$6,R40&lt;=-R$5),"Moderate Harm",R40&lt;=-R$6,"Large Harm",AND(R40&gt;=0,R40&lt;=R$4),"Trivial Benefit",AND(R40&lt;=R$5,R40&gt;=R$4),"Small Benefit",AND(R40&lt;=R$6,R40&gt;=R$5),"Moderate Benefit",R40&gt;=R$6,"Large Benefit")))</f>
        <v/>
      </c>
      <c r="S42" s="45" t="str">
        <f t="array" ref="S42">IF(S40="","",(_xlfn.IFS(AND(S40&lt;=0,S40&gt;=-S$4),"Trivial Harm",AND(S40&gt;=-S$5,S40&lt;=-S$4),"Small Harm",AND(S40&gt;=-S$6,S40&lt;=-S$5),"Moderate Harm",S40&lt;=-S$6,"Large Harm",AND(S40&gt;=0,S40&lt;=S$4),"Trivial Benefit",AND(S40&lt;=S$5,S40&gt;=S$4),"Small Benefit",AND(S40&lt;=S$6,S40&gt;=S$5),"Moderate Benefit",S40&gt;=S$6,"Large Benefit")))</f>
        <v/>
      </c>
      <c r="T42" s="45" t="str">
        <f t="array" ref="T42">IF(T40="","",(_xlfn.IFS(AND(T40&lt;=0,T40&gt;=-T$4),"Trivial Harm",AND(T40&gt;=-T$5,T40&lt;=-T$4),"Small Harm",AND(T40&gt;=-T$6,T40&lt;=-T$5),"Moderate Harm",T40&lt;=-T$6,"Large Harm",AND(T40&gt;=0,T40&lt;=T$4),"Trivial Benefit",AND(T40&lt;=T$5,T40&gt;=T$4),"Small Benefit",AND(T40&lt;=T$6,T40&gt;=T$5),"Moderate Benefit",T40&gt;=T$6,"Large Benefit")))</f>
        <v/>
      </c>
      <c r="U42" s="45" t="str">
        <f t="array" ref="U42">IF(U40="","",(_xlfn.IFS(AND(U40&lt;=0,U40&gt;=-U$4),"Trivial Harm",AND(U40&gt;=-U$5,U40&lt;=-U$4),"Small Harm",AND(U40&gt;=-U$6,U40&lt;=-U$5),"Moderate Harm",U40&lt;=-U$6,"Large Harm",AND(U40&gt;=0,U40&lt;=U$4),"Trivial Benefit",AND(U40&lt;=U$5,U40&gt;=U$4),"Small Benefit",AND(U40&lt;=U$6,U40&gt;=U$5),"Moderate Benefit",U40&gt;=U$6,"Large Benefit")))</f>
        <v>Trivial Harm</v>
      </c>
      <c r="V42" s="45" t="str">
        <f t="array" ref="V42">IF(V40="","",(_xlfn.IFS(AND(V40&lt;=0,V40&gt;=-V$4),"Trivial Harm",AND(V40&gt;=-V$5,V40&lt;=-V$4),"Small Harm",AND(V40&gt;=-V$6,V40&lt;=-V$5),"Moderate Harm",V40&lt;=-V$6,"Large Harm",AND(V40&gt;=0,V40&lt;=V$4),"Trivial Benefit",AND(V40&lt;=V$5,V40&gt;=V$4),"Small Benefit",AND(V40&lt;=V$6,V40&gt;=V$5),"Moderate Benefit",V40&gt;=V$6,"Large Benefit")))</f>
        <v>Trivial Harm</v>
      </c>
      <c r="W42" s="45" t="str">
        <f t="array" ref="W42">IF(W40="","",(_xlfn.IFS(AND(W40&lt;=0,W40&gt;=-W$4),"Trivial Harm",AND(W40&gt;=-W$5,W40&lt;=-W$4),"Small Harm",AND(W40&gt;=-W$6,W40&lt;=-W$5),"Moderate Harm",W40&lt;=-W$6,"Large Harm",AND(W40&gt;=0,W40&lt;=W$4),"Trivial Benefit",AND(W40&lt;=W$5,W40&gt;=W$4),"Small Benefit",AND(W40&lt;=W$6,W40&gt;=W$5),"Moderate Benefit",W40&gt;=W$6,"Large Benefit")))</f>
        <v>Large Benefit</v>
      </c>
      <c r="X42" s="45" t="str">
        <f t="array" ref="X42">IF(X40="","",(_xlfn.IFS(AND(X40&lt;=0,X40&gt;=-X$4),"Trivial Harm",AND(X40&gt;=-X$5,X40&lt;=-X$4),"Small Harm",AND(X40&gt;=-X$6,X40&lt;=-X$5),"Moderate Harm",X40&lt;=-X$6,"Large Harm",AND(X40&gt;=0,X40&lt;=X$4),"Trivial Benefit",AND(X40&lt;=X$5,X40&gt;=X$4),"Small Benefit",AND(X40&lt;=X$6,X40&gt;=X$5),"Moderate Benefit",X40&gt;=X$6,"Large Benefit")))</f>
        <v>Trivial Harm</v>
      </c>
      <c r="Y42" s="45" t="str">
        <f t="array" ref="Y42">_xlfn.IFS(AND(Y40&lt;=0,Y40&gt;=-Y$4),"Trivial Harm",AND(Y40&gt;=-Y$5, Y40&lt;=-Y$4),"Small Harm",AND(Y40&gt;=-Y$6, Y40&lt;=-Y$5),"Moderate Harm",Y40&lt;=-Y$6,"Large Harm",AND(Y40&gt;=0,Y40&lt;=Y$4),"Trivial Benefit",AND(Y40&lt;=Y$5, Y40&gt;=Y$4),"Small Benefit",AND(Y40&lt;=Y$6, Y40&gt;=Y$5),"Moderate Benefit",Y40&gt;=Y$6,"Large Benefit")</f>
        <v>Large Benefit</v>
      </c>
    </row>
    <row r="43" spans="1:27" outlineLevel="1" x14ac:dyDescent="0.3">
      <c r="A43" s="20" t="s">
        <v>82</v>
      </c>
      <c r="B43" s="45">
        <f>IF(B40="", "",  (B40*B$3)/1000)</f>
        <v>1E-3</v>
      </c>
      <c r="C43" s="4" t="str">
        <f>IF(C40="", "",  (C40*C$3)/1000)</f>
        <v/>
      </c>
      <c r="E43" s="45"/>
      <c r="F43" s="45" t="str">
        <f t="shared" ref="F43:V43" si="9">IF(F40="", "",  (F40*F$3)/1000)</f>
        <v/>
      </c>
      <c r="G43" s="45" t="str">
        <f t="shared" si="9"/>
        <v/>
      </c>
      <c r="H43" s="45" t="str">
        <f t="shared" si="9"/>
        <v/>
      </c>
      <c r="I43" s="45" t="str">
        <f t="shared" si="9"/>
        <v/>
      </c>
      <c r="J43" s="45">
        <f t="shared" si="9"/>
        <v>4.0541999999999995E-2</v>
      </c>
      <c r="K43" s="45" t="str">
        <f t="shared" si="9"/>
        <v/>
      </c>
      <c r="L43" s="45">
        <f t="shared" si="9"/>
        <v>2.1278999999999999E-2</v>
      </c>
      <c r="M43" s="45" t="str">
        <f t="shared" si="9"/>
        <v/>
      </c>
      <c r="N43" s="45" t="str">
        <f t="shared" si="9"/>
        <v/>
      </c>
      <c r="O43" s="45" t="str">
        <f t="shared" si="9"/>
        <v/>
      </c>
      <c r="P43" s="45" t="str">
        <f t="shared" si="9"/>
        <v/>
      </c>
      <c r="Q43" s="45" t="str">
        <f t="shared" si="9"/>
        <v/>
      </c>
      <c r="R43" s="45" t="str">
        <f t="shared" si="9"/>
        <v/>
      </c>
      <c r="S43" s="45" t="str">
        <f t="shared" si="9"/>
        <v/>
      </c>
      <c r="T43" s="45" t="str">
        <f t="shared" si="9"/>
        <v/>
      </c>
      <c r="U43" s="45">
        <f t="shared" si="9"/>
        <v>-7.1999999999999998E-3</v>
      </c>
      <c r="V43" s="45">
        <f t="shared" si="9"/>
        <v>-3.1500000000000005E-3</v>
      </c>
      <c r="W43" s="46">
        <f>SUMIF($B43:$V43, "&gt;0")</f>
        <v>6.2820999999999988E-2</v>
      </c>
      <c r="X43" s="46">
        <f>SUMIF($B43:$V43, "&lt;0")-U43</f>
        <v>-3.15E-3</v>
      </c>
      <c r="Y43" s="46">
        <f>SUM(W43:X43)</f>
        <v>5.9670999999999988E-2</v>
      </c>
    </row>
    <row r="44" spans="1:27" outlineLevel="1" x14ac:dyDescent="0.3">
      <c r="A44" s="40" t="s">
        <v>107</v>
      </c>
      <c r="B44" s="41">
        <v>2</v>
      </c>
      <c r="C44" s="41">
        <f>(0.22/0.5)*C5</f>
        <v>27.567346938775511</v>
      </c>
      <c r="D44" s="41"/>
      <c r="E44" s="41">
        <f>(0.12/0.2)*E4</f>
        <v>19.102040816326557</v>
      </c>
      <c r="F44" s="84">
        <f>(0.22/0.5)*F5</f>
        <v>27.567346938775511</v>
      </c>
      <c r="G44" s="41"/>
      <c r="H44" s="41"/>
      <c r="I44" s="41">
        <v>185</v>
      </c>
      <c r="J44" s="41"/>
      <c r="K44" s="41"/>
      <c r="L44" s="41"/>
      <c r="M44" s="41"/>
      <c r="N44" s="41"/>
      <c r="O44" s="41">
        <v>0</v>
      </c>
      <c r="P44" s="41"/>
      <c r="Q44" s="41"/>
      <c r="R44" s="79">
        <v>0</v>
      </c>
      <c r="S44" s="41"/>
      <c r="T44" s="41"/>
      <c r="U44" s="42">
        <v>-61</v>
      </c>
      <c r="V44" s="43">
        <v>-68</v>
      </c>
      <c r="W44" s="40">
        <f>W47</f>
        <v>0.124586</v>
      </c>
      <c r="X44" s="40">
        <f>X47</f>
        <v>-1.0200000000000004E-2</v>
      </c>
      <c r="Y44" s="40">
        <f>Y47</f>
        <v>0.114386</v>
      </c>
      <c r="Z44" s="4">
        <f>COUNTA(B44:V44)</f>
        <v>9</v>
      </c>
      <c r="AA44" s="20">
        <f>Z44-1</f>
        <v>8</v>
      </c>
    </row>
    <row r="45" spans="1:27" outlineLevel="1" x14ac:dyDescent="0.3">
      <c r="A45" s="4" t="s">
        <v>77</v>
      </c>
      <c r="B45" s="44" t="s">
        <v>78</v>
      </c>
      <c r="C45" s="44" t="s">
        <v>78</v>
      </c>
      <c r="D45" s="44"/>
      <c r="E45" s="44" t="s">
        <v>80</v>
      </c>
      <c r="F45" s="44" t="s">
        <v>78</v>
      </c>
      <c r="G45" s="44"/>
      <c r="H45" s="44"/>
      <c r="I45" s="44" t="s">
        <v>78</v>
      </c>
      <c r="J45" s="44"/>
      <c r="K45" s="44"/>
      <c r="L45" s="44"/>
      <c r="M45" s="44"/>
      <c r="N45" s="44"/>
      <c r="O45" s="44" t="s">
        <v>78</v>
      </c>
      <c r="P45" s="44"/>
      <c r="Q45" s="44"/>
      <c r="R45" s="44" t="s">
        <v>78</v>
      </c>
      <c r="S45" s="44"/>
      <c r="T45" s="44"/>
      <c r="U45" s="44" t="s">
        <v>80</v>
      </c>
      <c r="V45" s="44" t="s">
        <v>78</v>
      </c>
      <c r="W45" s="44"/>
      <c r="X45" s="44"/>
      <c r="Y45" s="44" t="s">
        <v>80</v>
      </c>
    </row>
    <row r="46" spans="1:27" outlineLevel="1" x14ac:dyDescent="0.3">
      <c r="A46" s="20" t="s">
        <v>81</v>
      </c>
      <c r="B46" s="45" t="str">
        <f t="array" ref="B46">IF(B44="","",(_xlfn.IFS(AND(B44&lt;=0,B44&gt;=-B$4),"Trivial Harm",AND(B44&gt;=-B$5,B44&lt;=-B$4),"Small Harm",AND(B44&gt;=-B$6,B44&lt;=-B$5),"Moderate Harm",B44&lt;=-B$6,"Large Harm",AND(B44&gt;=0,B44&lt;=B$4),"Trivial Benefit",AND(B44&lt;=B$5,B44&gt;=B$4),"Small Benefit",AND(B44&lt;=B$6,B44&gt;=B$5),"Moderate Benefit",B44&gt;=B$6,"Large Benefit")))</f>
        <v>Trivial Benefit</v>
      </c>
      <c r="C46" s="45" t="str">
        <f t="array" ref="C46">IF(C44="","",(_xlfn.IFS(AND(C44&lt;=0,C44&gt;=-C$4),"Trivial Harm",AND(C44&gt;=-C$5,C44&lt;=-C$4),"Small Harm",AND(C44&gt;=-C$6,C44&lt;=-C$5),"Moderate Harm",C44&lt;=-C$6,"Large Harm",AND(C44&gt;=0,C44&lt;=C$4),"Trivial Benefit",AND(C44&lt;=C$5,C44&gt;=C$4),"Small Benefit",AND(C44&lt;=C$6,C44&gt;=C$5),"Moderate Benefit",C44&gt;=C$6,"Large Benefit")))</f>
        <v>Trivial Benefit</v>
      </c>
      <c r="E46" s="45" t="str">
        <f t="array" ref="E46">IF(E44="","",(_xlfn.IFS(AND(E44&lt;=0,E44&gt;=-E$4),"Trivial Harm",AND(E44&gt;=-E$5,E44&lt;=-E$4),"Small Harm",AND(E44&gt;=-E$6,E44&lt;=-E$5),"Moderate Harm",E44&lt;=-E$6,"Large Harm",AND(E44&gt;=0,E44&lt;=E$4),"Trivial Benefit",AND(E44&lt;=E$5,E44&gt;=E$4),"Small Benefit",AND(E44&lt;=E$6,E44&gt;=E$5),"Moderate Benefit",E44&gt;=E$6,"Large Benefit")))</f>
        <v>Trivial Benefit</v>
      </c>
      <c r="F46" s="45" t="str">
        <f t="array" ref="F46">IF(F44="","",(_xlfn.IFS(AND(F44&lt;=0,F44&gt;=-F$4),"Trivial Harm",AND(F44&gt;=-F$5,F44&lt;=-F$4),"Small Harm",AND(F44&gt;=-F$6,F44&lt;=-F$5),"Moderate Harm",F44&lt;=-F$6,"Large Harm",AND(F44&gt;=0,F44&lt;=F$4),"Trivial Benefit",AND(F44&lt;=F$5,F44&gt;=F$4),"Small Benefit",AND(F44&lt;=F$6,F44&gt;=F$5),"Moderate Benefit",F44&gt;=F$6,"Large Benefit")))</f>
        <v>Trivial Benefit</v>
      </c>
      <c r="G46" s="45" t="str">
        <f t="array" ref="G46">IF(G44="","",(_xlfn.IFS(AND(G44&lt;=0,G44&gt;=-G$4),"Trivial Harm",AND(G44&gt;=-G$5,G44&lt;=-G$4),"Small Harm",AND(G44&gt;=-G$6,G44&lt;=-G$5),"Moderate Harm",G44&lt;=-G$6,"Large Harm",AND(G44&gt;=0,G44&lt;=G$4),"Trivial Benefit",AND(G44&lt;=G$5,G44&gt;=G$4),"Small Benefit",AND(G44&lt;=G$6,G44&gt;=G$5),"Moderate Benefit",G44&gt;=G$6,"Large Benefit")))</f>
        <v/>
      </c>
      <c r="H46" s="45" t="str">
        <f t="array" ref="H46">IF(H44="","",(_xlfn.IFS(AND(H44&lt;=0,H44&gt;=-H$4),"Trivial Harm",AND(H44&gt;=-H$5,H44&lt;=-H$4),"Small Harm",AND(H44&gt;=-H$6,H44&lt;=-H$5),"Moderate Harm",H44&lt;=-H$6,"Large Harm",AND(H44&gt;=0,H44&lt;=H$4),"Trivial Benefit",AND(H44&lt;=H$5,H44&gt;=H$4),"Small Benefit",AND(H44&lt;=H$6,H44&gt;=H$5),"Moderate Benefit",H44&gt;=H$6,"Large Benefit")))</f>
        <v/>
      </c>
      <c r="I46" s="45" t="str">
        <f t="array" ref="I46">IF(I44="","",(_xlfn.IFS(AND(I44&lt;=0,I44&gt;=-I$4),"Trivial Harm",AND(I44&gt;=-I$5,I44&lt;=-I$4),"Small Harm",AND(I44&gt;=-I$6,I44&lt;=-I$5),"Moderate Harm",I44&lt;=-I$6,"Large Harm",AND(I44&gt;=0,I44&lt;=I$4),"Trivial Benefit",AND(I44&lt;=I$5,I44&gt;=I$4),"Small Benefit",AND(I44&lt;=I$6,I44&gt;=I$5),"Moderate Benefit",I44&gt;=I$6,"Large Benefit")))</f>
        <v>Large Benefit</v>
      </c>
      <c r="J46" s="45" t="str">
        <f t="array" ref="J46">IF(J44="","",(_xlfn.IFS(AND(J44&lt;=0,J44&gt;=-J$4),"Trivial Harm",AND(J44&gt;=-J$5,J44&lt;=-J$4),"Small Harm",AND(J44&gt;=-J$6,J44&lt;=-J$5),"Moderate Harm",J44&lt;=-J$6,"Large Harm",AND(J44&gt;=0,J44&lt;=J$4),"Trivial Benefit",AND(J44&lt;=J$5,J44&gt;=J$4),"Small Benefit",AND(J44&lt;=J$6,J44&gt;=J$5),"Moderate Benefit",J44&gt;=J$6,"Large Benefit")))</f>
        <v/>
      </c>
      <c r="K46" s="45" t="str">
        <f t="array" ref="K46">IF(K44="","",(_xlfn.IFS(AND(K44&lt;=0,K44&gt;=-K$4),"Trivial Harm",AND(K44&gt;=-K$5,K44&lt;=-K$4),"Small Harm",AND(K44&gt;=-K$6,K44&lt;=-K$5),"Moderate Harm",K44&lt;=-K$6,"Large Harm",AND(K44&gt;=0,K44&lt;=K$4),"Trivial Benefit",AND(K44&lt;=K$5,K44&gt;=K$4),"Small Benefit",AND(K44&lt;=K$6,K44&gt;=K$5),"Moderate Benefit",K44&gt;=K$6,"Large Benefit")))</f>
        <v/>
      </c>
      <c r="L46" s="45" t="str">
        <f t="array" ref="L46">IF(L44="","",(_xlfn.IFS(AND(L44&lt;=0,L44&gt;=-L$4),"Trivial Harm",AND(L44&gt;=-L$5,L44&lt;=-L$4),"Small Harm",AND(L44&gt;=-L$6,L44&lt;=-L$5),"Moderate Harm",L44&lt;=-L$6,"Large Harm",AND(L44&gt;=0,L44&lt;=L$4),"Trivial Benefit",AND(L44&lt;=L$5,L44&gt;=L$4),"Small Benefit",AND(L44&lt;=L$6,L44&gt;=L$5),"Moderate Benefit",L44&gt;=L$6,"Large Benefit")))</f>
        <v/>
      </c>
      <c r="M46" s="45" t="str">
        <f t="array" ref="M46">IF(M44="","",(_xlfn.IFS(AND(M44&lt;=0,M44&gt;=-M$4),"Trivial Harm",AND(M44&gt;=-M$5,M44&lt;=-M$4),"Small Harm",AND(M44&gt;=-M$6,M44&lt;=-M$5),"Moderate Harm",M44&lt;=-M$6,"Large Harm",AND(M44&gt;=0,M44&lt;=M$4),"Trivial Benefit",AND(M44&lt;=M$5,M44&gt;=M$4),"Small Benefit",AND(M44&lt;=M$6,M44&gt;=M$5),"Moderate Benefit",M44&gt;=M$6,"Large Benefit")))</f>
        <v/>
      </c>
      <c r="N46" s="45" t="str">
        <f t="array" ref="N46">IF(N44="","",(_xlfn.IFS(AND(N44&lt;=0,N44&gt;=-N$4),"Trivial Harm",AND(N44&gt;=-N$5,N44&lt;=-N$4),"Small Harm",AND(N44&gt;=-N$6,N44&lt;=-N$5),"Moderate Harm",N44&lt;=-N$6,"Large Harm",AND(N44&gt;=0,N44&lt;=N$4),"Trivial Benefit",AND(N44&lt;=N$5,N44&gt;=N$4),"Small Benefit",AND(N44&lt;=N$6,N44&gt;=N$5),"Moderate Benefit",N44&gt;=N$6,"Large Benefit")))</f>
        <v/>
      </c>
      <c r="O46" s="45" t="str">
        <f t="array" ref="O46">IF(O44="","",(_xlfn.IFS(AND(O44&lt;=0,O44&gt;=-O$4),"Trivial Harm",AND(O44&gt;=-O$5,O44&lt;=-O$4),"Small Harm",AND(O44&gt;=-O$6,O44&lt;=-O$5),"Moderate Harm",O44&lt;=-O$6,"Large Harm",AND(O44&gt;=0,O44&lt;=O$4),"Trivial Benefit",AND(O44&lt;=O$5,O44&gt;=O$4),"Small Benefit",AND(O44&lt;=O$6,O44&gt;=O$5),"Moderate Benefit",O44&gt;=O$6,"Large Benefit")))</f>
        <v>Trivial Harm</v>
      </c>
      <c r="P46" s="45" t="str">
        <f t="array" ref="P46">IF(P44="","",(_xlfn.IFS(AND(P44&lt;=0,P44&gt;=-P$4),"Trivial Harm",AND(P44&gt;=-P$5,P44&lt;=-P$4),"Small Harm",AND(P44&gt;=-P$6,P44&lt;=-P$5),"Moderate Harm",P44&lt;=-P$6,"Large Harm",AND(P44&gt;=0,P44&lt;=P$4),"Trivial Benefit",AND(P44&lt;=P$5,P44&gt;=P$4),"Small Benefit",AND(P44&lt;=P$6,P44&gt;=P$5),"Moderate Benefit",P44&gt;=P$6,"Large Benefit")))</f>
        <v/>
      </c>
      <c r="Q46" s="45" t="str">
        <f t="array" ref="Q46">IF(Q44="","",(_xlfn.IFS(AND(Q44&lt;=0,Q44&gt;=-Q$4),"Trivial Harm",AND(Q44&gt;=-Q$5,Q44&lt;=-Q$4),"Small Harm",AND(Q44&gt;=-Q$6,Q44&lt;=-Q$5),"Moderate Harm",Q44&lt;=-Q$6,"Large Harm",AND(Q44&gt;=0,Q44&lt;=Q$4),"Trivial Benefit",AND(Q44&lt;=Q$5,Q44&gt;=Q$4),"Small Benefit",AND(Q44&lt;=Q$6,Q44&gt;=Q$5),"Moderate Benefit",Q44&gt;=Q$6,"Large Benefit")))</f>
        <v/>
      </c>
      <c r="R46" s="45" t="str">
        <f t="array" ref="R46">IF(R44="","",(_xlfn.IFS(AND(R44&lt;=0,R44&gt;=-R$4),"Trivial Harm",AND(R44&gt;=-R$5,R44&lt;=-R$4),"Small Harm",AND(R44&gt;=-R$6,R44&lt;=-R$5),"Moderate Harm",R44&lt;=-R$6,"Large Harm",AND(R44&gt;=0,R44&lt;=R$4),"Trivial Benefit",AND(R44&lt;=R$5,R44&gt;=R$4),"Small Benefit",AND(R44&lt;=R$6,R44&gt;=R$5),"Moderate Benefit",R44&gt;=R$6,"Large Benefit")))</f>
        <v>Trivial Harm</v>
      </c>
      <c r="S46" s="45" t="str">
        <f t="array" ref="S46">IF(S44="","",(_xlfn.IFS(AND(S44&lt;=0,S44&gt;=-S$4),"Trivial Harm",AND(S44&gt;=-S$5,S44&lt;=-S$4),"Small Harm",AND(S44&gt;=-S$6,S44&lt;=-S$5),"Moderate Harm",S44&lt;=-S$6,"Large Harm",AND(S44&gt;=0,S44&lt;=S$4),"Trivial Benefit",AND(S44&lt;=S$5,S44&gt;=S$4),"Small Benefit",AND(S44&lt;=S$6,S44&gt;=S$5),"Moderate Benefit",S44&gt;=S$6,"Large Benefit")))</f>
        <v/>
      </c>
      <c r="T46" s="45" t="str">
        <f t="array" ref="T46">IF(T44="","",(_xlfn.IFS(AND(T44&lt;=0,T44&gt;=-T$4),"Trivial Harm",AND(T44&gt;=-T$5,T44&lt;=-T$4),"Small Harm",AND(T44&gt;=-T$6,T44&lt;=-T$5),"Moderate Harm",T44&lt;=-T$6,"Large Harm",AND(T44&gt;=0,T44&lt;=T$4),"Trivial Benefit",AND(T44&lt;=T$5,T44&gt;=T$4),"Small Benefit",AND(T44&lt;=T$6,T44&gt;=T$5),"Moderate Benefit",T44&gt;=T$6,"Large Benefit")))</f>
        <v/>
      </c>
      <c r="U46" s="45" t="str">
        <f t="array" ref="U46">IF(U44="","",(_xlfn.IFS(AND(U44&lt;=0,U44&gt;=-U$4),"Trivial Harm",AND(U44&gt;=-U$5,U44&lt;=-U$4),"Small Harm",AND(U44&gt;=-U$6,U44&lt;=-U$5),"Moderate Harm",U44&lt;=-U$6,"Large Harm",AND(U44&gt;=0,U44&lt;=U$4),"Trivial Benefit",AND(U44&lt;=U$5,U44&gt;=U$4),"Small Benefit",AND(U44&lt;=U$6,U44&gt;=U$5),"Moderate Benefit",U44&gt;=U$6,"Large Benefit")))</f>
        <v>Small Harm</v>
      </c>
      <c r="V46" s="45" t="str">
        <f t="array" ref="V46">IF(V44="","",(_xlfn.IFS(AND(V44&lt;=0,V44&gt;=-V$4),"Trivial Harm",AND(V44&gt;=-V$5,V44&lt;=-V$4),"Small Harm",AND(V44&gt;=-V$6,V44&lt;=-V$5),"Moderate Harm",V44&lt;=-V$6,"Large Harm",AND(V44&gt;=0,V44&lt;=V$4),"Trivial Benefit",AND(V44&lt;=V$5,V44&gt;=V$4),"Small Benefit",AND(V44&lt;=V$6,V44&gt;=V$5),"Moderate Benefit",V44&gt;=V$6,"Large Benefit")))</f>
        <v>Trivial Harm</v>
      </c>
      <c r="W46" s="45" t="str">
        <f t="array" ref="W46">_xlfn.IFS(AND(W44&lt;=0,W44&gt;=-W$4),"Trivial Harm",AND(W44&gt;=-W$5, W44&lt;=-W$4),"Small Harm",AND(W44&gt;=-W$6, W44&lt;=-W$5),"Moderate Harm",W44&lt;=-W$6,"Large Harm",AND(W44&gt;=0,W44&lt;=W$4),"Trivial Benefit",AND(W44&lt;=W$5, W44&gt;=W$4),"Small Benefit",AND(W44&lt;=W$6, W44&gt;=W$5),"Moderate Benefit",W44&gt;=W$6,"Large Benefit")</f>
        <v>Large Benefit</v>
      </c>
      <c r="X46" s="45" t="str">
        <f t="array" ref="X46">_xlfn.IFS(AND(X44&lt;=0,X44&gt;=-X$4),"Trivial Harm",AND(X44&gt;=-X$5, X44&lt;=-X$4),"Small Harm",AND(X44&gt;=-X$6, X44&lt;=-X$5),"Moderate Harm",X44&lt;=-X$6,"Large Harm",AND(X44&gt;=0,X44&lt;=X$4),"Trivial Benefit",AND(X44&lt;=X$5, X44&gt;=X$4),"Small Benefit",AND(X44&lt;=X$6, X44&gt;=X$5),"Moderate Benefit",X44&gt;=X$6,"Large Benefit")</f>
        <v>Trivial Harm</v>
      </c>
      <c r="Y46" s="45" t="str">
        <f t="array" ref="Y46">_xlfn.IFS(AND(Y44&lt;=0,Y44&gt;=-Y$4),"Trivial Harm",AND(Y44&gt;=-Y$5, Y44&lt;=-Y$4),"Small Harm",AND(Y44&gt;=-Y$6, Y44&lt;=-Y$5),"Moderate Harm",Y44&lt;=-Y$6,"Large Harm",AND(Y44&gt;=0,Y44&lt;=Y$4),"Trivial Benefit",AND(Y44&lt;=Y$5, Y44&gt;=Y$4),"Small Benefit",AND(Y44&lt;=Y$6, Y44&gt;=Y$5),"Moderate Benefit",Y44&gt;=Y$6,"Large Benefit")</f>
        <v>Large Benefit</v>
      </c>
    </row>
    <row r="47" spans="1:27" outlineLevel="1" x14ac:dyDescent="0.3">
      <c r="A47" s="20" t="s">
        <v>82</v>
      </c>
      <c r="B47" s="45">
        <f>IF(B44="", "",  (B44*B$3)/1000)</f>
        <v>2E-3</v>
      </c>
      <c r="C47" s="45">
        <f>IF(C44="", "",  (C44*C$3)/1000)</f>
        <v>1.3508000000000001E-2</v>
      </c>
      <c r="E47" s="45">
        <f t="shared" ref="E47:V47" si="10">IF(E44="", "",  (E44*E$3)/1000)</f>
        <v>9.3600000000000141E-3</v>
      </c>
      <c r="F47" s="45">
        <f t="shared" si="10"/>
        <v>1.3508000000000001E-2</v>
      </c>
      <c r="G47" s="45" t="str">
        <f t="shared" si="10"/>
        <v/>
      </c>
      <c r="H47" s="45" t="str">
        <f t="shared" si="10"/>
        <v/>
      </c>
      <c r="I47" s="45">
        <f t="shared" si="10"/>
        <v>8.6209999999999995E-2</v>
      </c>
      <c r="J47" s="45" t="str">
        <f t="shared" si="10"/>
        <v/>
      </c>
      <c r="K47" s="45" t="str">
        <f t="shared" si="10"/>
        <v/>
      </c>
      <c r="L47" s="45" t="str">
        <f t="shared" si="10"/>
        <v/>
      </c>
      <c r="M47" s="45" t="str">
        <f t="shared" si="10"/>
        <v/>
      </c>
      <c r="N47" s="45" t="str">
        <f t="shared" si="10"/>
        <v/>
      </c>
      <c r="O47" s="45">
        <f t="shared" si="10"/>
        <v>0</v>
      </c>
      <c r="P47" s="45" t="str">
        <f t="shared" si="10"/>
        <v/>
      </c>
      <c r="Q47" s="45" t="str">
        <f t="shared" si="10"/>
        <v/>
      </c>
      <c r="R47" s="45">
        <f t="shared" si="10"/>
        <v>0</v>
      </c>
      <c r="S47" s="45" t="str">
        <f t="shared" si="10"/>
        <v/>
      </c>
      <c r="T47" s="45" t="str">
        <f t="shared" si="10"/>
        <v/>
      </c>
      <c r="U47" s="45">
        <f t="shared" si="10"/>
        <v>-2.4400000000000002E-2</v>
      </c>
      <c r="V47" s="45">
        <f t="shared" si="10"/>
        <v>-1.0200000000000001E-2</v>
      </c>
      <c r="W47" s="46">
        <f>SUMIF($B47:$V47, "&gt;0")</f>
        <v>0.124586</v>
      </c>
      <c r="X47" s="46">
        <f>SUMIF($B47:$V47, "&lt;0")-U47</f>
        <v>-1.0200000000000004E-2</v>
      </c>
      <c r="Y47" s="46">
        <f>SUM(W47:X47)</f>
        <v>0.114386</v>
      </c>
    </row>
    <row r="48" spans="1:27" outlineLevel="1" x14ac:dyDescent="0.3">
      <c r="A48" s="40" t="s">
        <v>108</v>
      </c>
      <c r="B48" s="41">
        <v>1</v>
      </c>
      <c r="C48" s="41"/>
      <c r="D48" s="41"/>
      <c r="E48" s="41"/>
      <c r="F48" s="41"/>
      <c r="G48" s="41"/>
      <c r="H48" s="41"/>
      <c r="I48" s="41">
        <v>132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2">
        <v>-6</v>
      </c>
      <c r="V48" s="43">
        <v>-108</v>
      </c>
      <c r="W48" s="40">
        <f>W51</f>
        <v>6.2511999999999984E-2</v>
      </c>
      <c r="X48" s="40">
        <f>X51</f>
        <v>-1.6200000000000003E-2</v>
      </c>
      <c r="Y48" s="40">
        <f>Y51</f>
        <v>4.6311999999999978E-2</v>
      </c>
      <c r="Z48" s="4">
        <f>COUNTA(B48:V48)</f>
        <v>4</v>
      </c>
      <c r="AA48" s="20">
        <f>Z48-1</f>
        <v>3</v>
      </c>
    </row>
    <row r="49" spans="1:27" outlineLevel="1" x14ac:dyDescent="0.3">
      <c r="A49" s="4" t="s">
        <v>77</v>
      </c>
      <c r="B49" s="44" t="s">
        <v>80</v>
      </c>
      <c r="C49" s="44"/>
      <c r="D49" s="44"/>
      <c r="E49" s="44"/>
      <c r="F49" s="44"/>
      <c r="G49" s="44"/>
      <c r="H49" s="44"/>
      <c r="I49" s="44" t="s">
        <v>80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 t="s">
        <v>79</v>
      </c>
      <c r="V49" s="44" t="s">
        <v>79</v>
      </c>
      <c r="W49" s="44"/>
      <c r="X49" s="44"/>
      <c r="Y49" s="44" t="s">
        <v>79</v>
      </c>
    </row>
    <row r="50" spans="1:27" outlineLevel="1" x14ac:dyDescent="0.3">
      <c r="A50" s="20" t="s">
        <v>81</v>
      </c>
      <c r="B50" s="45" t="str">
        <f t="array" ref="B50">IF(B48="","",(_xlfn.IFS(AND(B48&lt;=0,B48&gt;=-B$4),"Trivial Harm",AND(B48&gt;=-B$5,B48&lt;=-B$4),"Small Harm",AND(B48&gt;=-B$6,B48&lt;=-B$5),"Moderate Harm",B48&lt;=-B$6,"Large Harm",AND(B48&gt;=0,B48&lt;=B$4),"Trivial Benefit",AND(B48&lt;=B$5,B48&gt;=B$4),"Small Benefit",AND(B48&lt;=B$6,B48&gt;=B$5),"Moderate Benefit",B48&gt;=B$6,"Large Benefit")))</f>
        <v>Trivial Benefit</v>
      </c>
      <c r="C50" s="45" t="str">
        <f t="array" ref="C50">IF(C48="","",(_xlfn.IFS(AND(C48&lt;=0,C48&gt;=-C$4),"Trivial Harm",AND(C48&gt;=-C$5,C48&lt;=-C$4),"Small Harm",AND(C48&gt;=-C$6,C48&lt;=-C$5),"Moderate Harm",C48&lt;=-C$6,"Large Harm",AND(C48&gt;=0,C48&lt;=C$4),"Trivial Benefit",AND(C48&lt;=C$5,C48&gt;=C$4),"Small Benefit",AND(C48&lt;=C$6,C48&gt;=C$5),"Moderate Benefit",C48&gt;=C$6,"Large Benefit")))</f>
        <v/>
      </c>
      <c r="E50" s="45"/>
      <c r="F50" s="45" t="str">
        <f t="array" ref="F50">IF(F48="","",(_xlfn.IFS(AND(F48&lt;=0,F48&gt;=-F$4),"Trivial Harm",AND(F48&gt;=-F$5,F48&lt;=-F$4),"Small Harm",AND(F48&gt;=-F$6,F48&lt;=-F$5),"Moderate Harm",F48&lt;=-F$6,"Large Harm",AND(F48&gt;=0,F48&lt;=F$4),"Trivial Benefit",AND(F48&lt;=F$5,F48&gt;=F$4),"Small Benefit",AND(F48&lt;=F$6,F48&gt;=F$5),"Moderate Benefit",F48&gt;=F$6,"Large Benefit")))</f>
        <v/>
      </c>
      <c r="G50" s="45" t="str">
        <f t="array" ref="G50">IF(G48="","",(_xlfn.IFS(AND(G48&lt;=0,G48&gt;=-G$4),"Trivial Harm",AND(G48&gt;=-G$5,G48&lt;=-G$4),"Small Harm",AND(G48&gt;=-G$6,G48&lt;=-G$5),"Moderate Harm",G48&lt;=-G$6,"Large Harm",AND(G48&gt;=0,G48&lt;=G$4),"Trivial Benefit",AND(G48&lt;=G$5,G48&gt;=G$4),"Small Benefit",AND(G48&lt;=G$6,G48&gt;=G$5),"Moderate Benefit",G48&gt;=G$6,"Large Benefit")))</f>
        <v/>
      </c>
      <c r="H50" s="45" t="str">
        <f t="array" ref="H50">IF(H48="","",(_xlfn.IFS(AND(H48&lt;=0,H48&gt;=-H$4),"Trivial Harm",AND(H48&gt;=-H$5,H48&lt;=-H$4),"Small Harm",AND(H48&gt;=-H$6,H48&lt;=-H$5),"Moderate Harm",H48&lt;=-H$6,"Large Harm",AND(H48&gt;=0,H48&lt;=H$4),"Trivial Benefit",AND(H48&lt;=H$5,H48&gt;=H$4),"Small Benefit",AND(H48&lt;=H$6,H48&gt;=H$5),"Moderate Benefit",H48&gt;=H$6,"Large Benefit")))</f>
        <v/>
      </c>
      <c r="I50" s="45" t="str">
        <f t="array" ref="I50">IF(I48="","",(_xlfn.IFS(AND(I48&lt;=0,I48&gt;=-I$4),"Trivial Harm",AND(I48&gt;=-I$5,I48&lt;=-I$4),"Small Harm",AND(I48&gt;=-I$6,I48&lt;=-I$5),"Moderate Harm",I48&lt;=-I$6,"Large Harm",AND(I48&gt;=0,I48&lt;=I$4),"Trivial Benefit",AND(I48&lt;=I$5,I48&gt;=I$4),"Small Benefit",AND(I48&lt;=I$6,I48&gt;=I$5),"Moderate Benefit",I48&gt;=I$6,"Large Benefit")))</f>
        <v>Large Benefit</v>
      </c>
      <c r="J50" s="45" t="str">
        <f t="array" ref="J50">IF(J48="","",(_xlfn.IFS(AND(J48&lt;=0,J48&gt;=-J$4),"Trivial Harm",AND(J48&gt;=-J$5,J48&lt;=-J$4),"Small Harm",AND(J48&gt;=-J$6,J48&lt;=-J$5),"Moderate Harm",J48&lt;=-J$6,"Large Harm",AND(J48&gt;=0,J48&lt;=J$4),"Trivial Benefit",AND(J48&lt;=J$5,J48&gt;=J$4),"Small Benefit",AND(J48&lt;=J$6,J48&gt;=J$5),"Moderate Benefit",J48&gt;=J$6,"Large Benefit")))</f>
        <v/>
      </c>
      <c r="K50" s="45" t="str">
        <f t="array" ref="K50">IF(K48="","",(_xlfn.IFS(AND(K48&lt;=0,K48&gt;=-K$4),"Trivial Harm",AND(K48&gt;=-K$5,K48&lt;=-K$4),"Small Harm",AND(K48&gt;=-K$6,K48&lt;=-K$5),"Moderate Harm",K48&lt;=-K$6,"Large Harm",AND(K48&gt;=0,K48&lt;=K$4),"Trivial Benefit",AND(K48&lt;=K$5,K48&gt;=K$4),"Small Benefit",AND(K48&lt;=K$6,K48&gt;=K$5),"Moderate Benefit",K48&gt;=K$6,"Large Benefit")))</f>
        <v/>
      </c>
      <c r="L50" s="45" t="str">
        <f t="array" ref="L50">IF(L48="","",(_xlfn.IFS(AND(L48&lt;=0,L48&gt;=-L$4),"Trivial Harm",AND(L48&gt;=-L$5,L48&lt;=-L$4),"Small Harm",AND(L48&gt;=-L$6,L48&lt;=-L$5),"Moderate Harm",L48&lt;=-L$6,"Large Harm",AND(L48&gt;=0,L48&lt;=L$4),"Trivial Benefit",AND(L48&lt;=L$5,L48&gt;=L$4),"Small Benefit",AND(L48&lt;=L$6,L48&gt;=L$5),"Moderate Benefit",L48&gt;=L$6,"Large Benefit")))</f>
        <v/>
      </c>
      <c r="M50" s="45" t="str">
        <f t="array" ref="M50">IF(M48="","",(_xlfn.IFS(AND(M48&lt;=0,M48&gt;=-M$4),"Trivial Harm",AND(M48&gt;=-M$5,M48&lt;=-M$4),"Small Harm",AND(M48&gt;=-M$6,M48&lt;=-M$5),"Moderate Harm",M48&lt;=-M$6,"Large Harm",AND(M48&gt;=0,M48&lt;=M$4),"Trivial Benefit",AND(M48&lt;=M$5,M48&gt;=M$4),"Small Benefit",AND(M48&lt;=M$6,M48&gt;=M$5),"Moderate Benefit",M48&gt;=M$6,"Large Benefit")))</f>
        <v/>
      </c>
      <c r="N50" s="45" t="str">
        <f t="array" ref="N50">IF(N48="","",(_xlfn.IFS(AND(N48&lt;=0,N48&gt;=-N$4),"Trivial Harm",AND(N48&gt;=-N$5,N48&lt;=-N$4),"Small Harm",AND(N48&gt;=-N$6,N48&lt;=-N$5),"Moderate Harm",N48&lt;=-N$6,"Large Harm",AND(N48&gt;=0,N48&lt;=N$4),"Trivial Benefit",AND(N48&lt;=N$5,N48&gt;=N$4),"Small Benefit",AND(N48&lt;=N$6,N48&gt;=N$5),"Moderate Benefit",N48&gt;=N$6,"Large Benefit")))</f>
        <v/>
      </c>
      <c r="O50" s="45" t="str">
        <f t="array" ref="O50">IF(O48="","",(_xlfn.IFS(AND(O48&lt;=0,O48&gt;=-O$4),"Trivial Harm",AND(O48&gt;=-O$5,O48&lt;=-O$4),"Small Harm",AND(O48&gt;=-O$6,O48&lt;=-O$5),"Moderate Harm",O48&lt;=-O$6,"Large Harm",AND(O48&gt;=0,O48&lt;=O$4),"Trivial Benefit",AND(O48&lt;=O$5,O48&gt;=O$4),"Small Benefit",AND(O48&lt;=O$6,O48&gt;=O$5),"Moderate Benefit",O48&gt;=O$6,"Large Benefit")))</f>
        <v/>
      </c>
      <c r="P50" s="45" t="str">
        <f t="array" ref="P50">IF(P48="","",(_xlfn.IFS(AND(P48&lt;=0,P48&gt;=-P$4),"Trivial Harm",AND(P48&gt;=-P$5,P48&lt;=-P$4),"Small Harm",AND(P48&gt;=-P$6,P48&lt;=-P$5),"Moderate Harm",P48&lt;=-P$6,"Large Harm",AND(P48&gt;=0,P48&lt;=P$4),"Trivial Benefit",AND(P48&lt;=P$5,P48&gt;=P$4),"Small Benefit",AND(P48&lt;=P$6,P48&gt;=P$5),"Moderate Benefit",P48&gt;=P$6,"Large Benefit")))</f>
        <v/>
      </c>
      <c r="Q50" s="45" t="str">
        <f t="array" ref="Q50">IF(Q48="","",(_xlfn.IFS(AND(Q48&lt;=0,Q48&gt;=-Q$4),"Trivial Harm",AND(Q48&gt;=-Q$5,Q48&lt;=-Q$4),"Small Harm",AND(Q48&gt;=-Q$6,Q48&lt;=-Q$5),"Moderate Harm",Q48&lt;=-Q$6,"Large Harm",AND(Q48&gt;=0,Q48&lt;=Q$4),"Trivial Benefit",AND(Q48&lt;=Q$5,Q48&gt;=Q$4),"Small Benefit",AND(Q48&lt;=Q$6,Q48&gt;=Q$5),"Moderate Benefit",Q48&gt;=Q$6,"Large Benefit")))</f>
        <v/>
      </c>
      <c r="R50" s="45" t="str">
        <f t="array" ref="R50">IF(R48="","",(_xlfn.IFS(AND(R48&lt;=0,R48&gt;=-R$4),"Trivial Harm",AND(R48&gt;=-R$5,R48&lt;=-R$4),"Small Harm",AND(R48&gt;=-R$6,R48&lt;=-R$5),"Moderate Harm",R48&lt;=-R$6,"Large Harm",AND(R48&gt;=0,R48&lt;=R$4),"Trivial Benefit",AND(R48&lt;=R$5,R48&gt;=R$4),"Small Benefit",AND(R48&lt;=R$6,R48&gt;=R$5),"Moderate Benefit",R48&gt;=R$6,"Large Benefit")))</f>
        <v/>
      </c>
      <c r="S50" s="45" t="str">
        <f t="array" ref="S50">IF(S48="","",(_xlfn.IFS(AND(S48&lt;=0,S48&gt;=-S$4),"Trivial Harm",AND(S48&gt;=-S$5,S48&lt;=-S$4),"Small Harm",AND(S48&gt;=-S$6,S48&lt;=-S$5),"Moderate Harm",S48&lt;=-S$6,"Large Harm",AND(S48&gt;=0,S48&lt;=S$4),"Trivial Benefit",AND(S48&lt;=S$5,S48&gt;=S$4),"Small Benefit",AND(S48&lt;=S$6,S48&gt;=S$5),"Moderate Benefit",S48&gt;=S$6,"Large Benefit")))</f>
        <v/>
      </c>
      <c r="T50" s="45" t="str">
        <f t="array" ref="T50">IF(T48="","",(_xlfn.IFS(AND(T48&lt;=0,T48&gt;=-T$4),"Trivial Harm",AND(T48&gt;=-T$5,T48&lt;=-T$4),"Small Harm",AND(T48&gt;=-T$6,T48&lt;=-T$5),"Moderate Harm",T48&lt;=-T$6,"Large Harm",AND(T48&gt;=0,T48&lt;=T$4),"Trivial Benefit",AND(T48&lt;=T$5,T48&gt;=T$4),"Small Benefit",AND(T48&lt;=T$6,T48&gt;=T$5),"Moderate Benefit",T48&gt;=T$6,"Large Benefit")))</f>
        <v/>
      </c>
      <c r="U50" s="45" t="str">
        <f t="array" ref="U50">IF(U48="","",(_xlfn.IFS(AND(U48&lt;=0,U48&gt;=-U$4),"Trivial Harm",AND(U48&gt;=-U$5,U48&lt;=-U$4),"Small Harm",AND(U48&gt;=-U$6,U48&lt;=-U$5),"Moderate Harm",U48&lt;=-U$6,"Large Harm",AND(U48&gt;=0,U48&lt;=U$4),"Trivial Benefit",AND(U48&lt;=U$5,U48&gt;=U$4),"Small Benefit",AND(U48&lt;=U$6,U48&gt;=U$5),"Moderate Benefit",U48&gt;=U$6,"Large Benefit")))</f>
        <v>Trivial Harm</v>
      </c>
      <c r="V50" s="45" t="str">
        <f t="array" ref="V50">IF(V48="","",(_xlfn.IFS(AND(V48&lt;=0,V48&gt;=-V$4),"Trivial Harm",AND(V48&gt;=-V$5,V48&lt;=-V$4),"Small Harm",AND(V48&gt;=-V$6,V48&lt;=-V$5),"Moderate Harm",V48&lt;=-V$6,"Large Harm",AND(V48&gt;=0,V48&lt;=V$4),"Trivial Benefit",AND(V48&lt;=V$5,V48&gt;=V$4),"Small Benefit",AND(V48&lt;=V$6,V48&gt;=V$5),"Moderate Benefit",V48&gt;=V$6,"Large Benefit")))</f>
        <v>Small Harm</v>
      </c>
      <c r="W50" s="45" t="str">
        <f t="array" ref="W50">_xlfn.IFS(AND(W48&lt;=0,W48&gt;=-W$4),"Trivial Harm",AND(W48&gt;=-W$5, W48&lt;=-W$4),"Small Harm",AND(W48&gt;=-W$6, W48&lt;=-W$5),"Moderate Harm",W48&lt;=-W$6,"Large Harm",AND(W48&gt;=0,W48&lt;=W$4),"Trivial Benefit",AND(W48&lt;=W$5, W48&gt;=W$4),"Small Benefit",AND(W48&lt;=W$6, W48&gt;=W$5),"Moderate Benefit",W48&gt;=W$6,"Large Benefit")</f>
        <v>Large Benefit</v>
      </c>
      <c r="X50" s="45" t="str">
        <f t="array" ref="X50">_xlfn.IFS(AND(X48&lt;=0,X48&gt;=-X$4),"Trivial Harm",AND(X48&gt;=-X$5, X48&lt;=-X$4),"Small Harm",AND(X48&gt;=-X$6, X48&lt;=-X$5),"Moderate Harm",X48&lt;=-X$6,"Large Harm",AND(X48&gt;=0,X48&lt;=X$4),"Trivial Benefit",AND(X48&lt;=X$5, X48&gt;=X$4),"Small Benefit",AND(X48&lt;=X$6, X48&gt;=X$5),"Moderate Benefit",X48&gt;=X$6,"Large Benefit")</f>
        <v>Small Harm</v>
      </c>
      <c r="Y50" s="45" t="str">
        <f t="array" ref="Y50">_xlfn.IFS(AND(Y48&lt;=0,Y48&gt;=-Y$4),"Trivial Harm",AND(Y48&gt;=-Y$5, Y48&lt;=-Y$4),"Small Harm",AND(Y48&gt;=-Y$6, Y48&lt;=-Y$5),"Moderate Harm",Y48&lt;=-Y$6,"Large Harm",AND(Y48&gt;=0,Y48&lt;=Y$4),"Trivial Benefit",AND(Y48&lt;=Y$5, Y48&gt;=Y$4),"Small Benefit",AND(Y48&lt;=Y$6, Y48&gt;=Y$5),"Moderate Benefit",Y48&gt;=Y$6,"Large Benefit")</f>
        <v>Moderate Benefit</v>
      </c>
    </row>
    <row r="51" spans="1:27" outlineLevel="1" x14ac:dyDescent="0.3">
      <c r="A51" s="20" t="s">
        <v>82</v>
      </c>
      <c r="B51" s="45">
        <f>IF(B48="", "",  (B48*B$3)/1000)</f>
        <v>1E-3</v>
      </c>
      <c r="C51" s="45" t="str">
        <f>IF(C48="", "",  (C48*C$3)/1000)</f>
        <v/>
      </c>
      <c r="E51" s="45"/>
      <c r="F51" s="45" t="str">
        <f t="shared" ref="F51:V51" si="11">IF(F48="", "",  (F48*F$3)/1000)</f>
        <v/>
      </c>
      <c r="G51" s="45" t="str">
        <f t="shared" si="11"/>
        <v/>
      </c>
      <c r="H51" s="45" t="str">
        <f t="shared" si="11"/>
        <v/>
      </c>
      <c r="I51" s="45">
        <f t="shared" si="11"/>
        <v>6.151199999999999E-2</v>
      </c>
      <c r="J51" s="45" t="str">
        <f t="shared" si="11"/>
        <v/>
      </c>
      <c r="K51" s="45" t="str">
        <f t="shared" si="11"/>
        <v/>
      </c>
      <c r="L51" s="45" t="str">
        <f t="shared" si="11"/>
        <v/>
      </c>
      <c r="M51" s="45" t="str">
        <f t="shared" si="11"/>
        <v/>
      </c>
      <c r="N51" s="45" t="str">
        <f t="shared" si="11"/>
        <v/>
      </c>
      <c r="O51" s="45" t="str">
        <f t="shared" si="11"/>
        <v/>
      </c>
      <c r="P51" s="45" t="str">
        <f t="shared" si="11"/>
        <v/>
      </c>
      <c r="Q51" s="45" t="str">
        <f t="shared" si="11"/>
        <v/>
      </c>
      <c r="R51" s="45" t="str">
        <f t="shared" si="11"/>
        <v/>
      </c>
      <c r="S51" s="45" t="str">
        <f t="shared" si="11"/>
        <v/>
      </c>
      <c r="T51" s="45" t="str">
        <f t="shared" si="11"/>
        <v/>
      </c>
      <c r="U51" s="45">
        <f t="shared" si="11"/>
        <v>-2.4000000000000002E-3</v>
      </c>
      <c r="V51" s="45">
        <f t="shared" si="11"/>
        <v>-1.6200000000000003E-2</v>
      </c>
      <c r="W51" s="46">
        <f>SUMIF($B51:$V51, "&gt;0")</f>
        <v>6.2511999999999984E-2</v>
      </c>
      <c r="X51" s="46">
        <f>SUMIF($B51:$V51, "&lt;0")-U51</f>
        <v>-1.6200000000000003E-2</v>
      </c>
      <c r="Y51" s="46">
        <f>SUM(W51:X51)</f>
        <v>4.6311999999999978E-2</v>
      </c>
    </row>
    <row r="52" spans="1:27" x14ac:dyDescent="0.3">
      <c r="A52" s="40" t="s">
        <v>109</v>
      </c>
      <c r="B52" s="41">
        <v>1</v>
      </c>
      <c r="C52" s="41"/>
      <c r="D52" s="41"/>
      <c r="E52" s="41"/>
      <c r="F52" s="41"/>
      <c r="G52" s="41"/>
      <c r="H52" s="41"/>
      <c r="I52" s="41"/>
      <c r="J52" s="41">
        <v>194</v>
      </c>
      <c r="K52" s="41"/>
      <c r="L52" s="41">
        <v>66</v>
      </c>
      <c r="M52" s="41"/>
      <c r="N52" s="41"/>
      <c r="O52" s="41"/>
      <c r="P52" s="41">
        <v>164</v>
      </c>
      <c r="Q52" s="41"/>
      <c r="R52" s="41"/>
      <c r="S52" s="41"/>
      <c r="T52" s="41"/>
      <c r="U52" s="42">
        <v>-3</v>
      </c>
      <c r="V52" s="43">
        <v>-16</v>
      </c>
      <c r="W52" s="40">
        <f>W55</f>
        <v>0.166658</v>
      </c>
      <c r="X52" s="40">
        <f>X55</f>
        <v>-2.4000000000000002E-3</v>
      </c>
      <c r="Y52" s="40">
        <f>Y55</f>
        <v>0.16425799999999999</v>
      </c>
      <c r="Z52" s="4">
        <f>COUNTA(B52:V52)</f>
        <v>6</v>
      </c>
      <c r="AA52" s="20">
        <f>Z52-1</f>
        <v>5</v>
      </c>
    </row>
    <row r="53" spans="1:27" x14ac:dyDescent="0.3">
      <c r="A53" s="4" t="s">
        <v>77</v>
      </c>
      <c r="B53" s="44" t="s">
        <v>80</v>
      </c>
      <c r="C53" s="44"/>
      <c r="D53" s="44"/>
      <c r="E53" s="44"/>
      <c r="F53" s="44"/>
      <c r="G53" s="44"/>
      <c r="H53" s="44"/>
      <c r="I53" s="44"/>
      <c r="J53" s="44" t="s">
        <v>78</v>
      </c>
      <c r="K53" s="44"/>
      <c r="L53" s="44" t="s">
        <v>80</v>
      </c>
      <c r="M53" s="44"/>
      <c r="N53" s="44"/>
      <c r="O53" s="44"/>
      <c r="P53" s="44" t="s">
        <v>80</v>
      </c>
      <c r="Q53" s="44"/>
      <c r="R53" s="44"/>
      <c r="S53" s="44"/>
      <c r="T53" s="44"/>
      <c r="U53" s="44" t="s">
        <v>80</v>
      </c>
      <c r="V53" s="44" t="s">
        <v>80</v>
      </c>
      <c r="W53" s="44"/>
      <c r="X53" s="44"/>
      <c r="Y53" s="44" t="s">
        <v>80</v>
      </c>
    </row>
    <row r="54" spans="1:27" x14ac:dyDescent="0.3">
      <c r="A54" s="20" t="s">
        <v>81</v>
      </c>
      <c r="B54" s="45" t="str">
        <f t="array" ref="B54">IF(B52="","",(_xlfn.IFS(AND(B52&lt;=0,B52&gt;=-B$4),"Trivial Harm",AND(B52&gt;=-B$5,B52&lt;=-B$4),"Small Harm",AND(B52&gt;=-B$6,B52&lt;=-B$5),"Moderate Harm",B52&lt;=-B$6,"Large Harm",AND(B52&gt;=0,B52&lt;=B$4),"Trivial Benefit",AND(B52&lt;=B$5,B52&gt;=B$4),"Small Benefit",AND(B52&lt;=B$6,B52&gt;=B$5),"Moderate Benefit",B52&gt;=B$6,"Large Benefit")))</f>
        <v>Trivial Benefit</v>
      </c>
      <c r="C54" s="45" t="str">
        <f t="array" ref="C54">IF(C52="","",(_xlfn.IFS(AND(C52&lt;=0,C52&gt;=-C$4),"Trivial Harm",AND(C52&gt;=-C$5,C52&lt;=-C$4),"Small Harm",AND(C52&gt;=-C$6,C52&lt;=-C$5),"Moderate Harm",C52&lt;=-C$6,"Large Harm",AND(C52&gt;=0,C52&lt;=C$4),"Trivial Benefit",AND(C52&lt;=C$5,C52&gt;=C$4),"Small Benefit",AND(C52&lt;=C$6,C52&gt;=C$5),"Moderate Benefit",C52&gt;=C$6,"Large Benefit")))</f>
        <v/>
      </c>
      <c r="E54" s="45"/>
      <c r="F54" s="45" t="str">
        <f t="array" ref="F54">IF(F52="","",(_xlfn.IFS(AND(F52&lt;=0,F52&gt;=-F$4),"Trivial Harm",AND(F52&gt;=-F$5,F52&lt;=-F$4),"Small Harm",AND(F52&gt;=-F$6,F52&lt;=-F$5),"Moderate Harm",F52&lt;=-F$6,"Large Harm",AND(F52&gt;=0,F52&lt;=F$4),"Trivial Benefit",AND(F52&lt;=F$5,F52&gt;=F$4),"Small Benefit",AND(F52&lt;=F$6,F52&gt;=F$5),"Moderate Benefit",F52&gt;=F$6,"Large Benefit")))</f>
        <v/>
      </c>
      <c r="G54" s="45" t="str">
        <f t="array" ref="G54">IF(G52="","",(_xlfn.IFS(AND(G52&lt;=0,G52&gt;=-G$4),"Trivial Harm",AND(G52&gt;=-G$5,G52&lt;=-G$4),"Small Harm",AND(G52&gt;=-G$6,G52&lt;=-G$5),"Moderate Harm",G52&lt;=-G$6,"Large Harm",AND(G52&gt;=0,G52&lt;=G$4),"Trivial Benefit",AND(G52&lt;=G$5,G52&gt;=G$4),"Small Benefit",AND(G52&lt;=G$6,G52&gt;=G$5),"Moderate Benefit",G52&gt;=G$6,"Large Benefit")))</f>
        <v/>
      </c>
      <c r="H54" s="45" t="str">
        <f t="array" ref="H54">IF(H52="","",(_xlfn.IFS(AND(H52&lt;=0,H52&gt;=-H$4),"Trivial Harm",AND(H52&gt;=-H$5,H52&lt;=-H$4),"Small Harm",AND(H52&gt;=-H$6,H52&lt;=-H$5),"Moderate Harm",H52&lt;=-H$6,"Large Harm",AND(H52&gt;=0,H52&lt;=H$4),"Trivial Benefit",AND(H52&lt;=H$5,H52&gt;=H$4),"Small Benefit",AND(H52&lt;=H$6,H52&gt;=H$5),"Moderate Benefit",H52&gt;=H$6,"Large Benefit")))</f>
        <v/>
      </c>
      <c r="I54" s="45" t="str">
        <f t="array" ref="I54">IF(I52="","",(_xlfn.IFS(AND(I52&lt;=0,I52&gt;=-I$4),"Trivial Harm",AND(I52&gt;=-I$5,I52&lt;=-I$4),"Small Harm",AND(I52&gt;=-I$6,I52&lt;=-I$5),"Moderate Harm",I52&lt;=-I$6,"Large Harm",AND(I52&gt;=0,I52&lt;=I$4),"Trivial Benefit",AND(I52&lt;=I$5,I52&gt;=I$4),"Small Benefit",AND(I52&lt;=I$6,I52&gt;=I$5),"Moderate Benefit",I52&gt;=I$6,"Large Benefit")))</f>
        <v/>
      </c>
      <c r="J54" s="45" t="str">
        <f t="array" ref="J54">IF(J52="","",(_xlfn.IFS(AND(J52&lt;=0,J52&gt;=-J$4),"Trivial Harm",AND(J52&gt;=-J$5,J52&lt;=-J$4),"Small Harm",AND(J52&gt;=-J$6,J52&lt;=-J$5),"Moderate Harm",J52&lt;=-J$6,"Large Harm",AND(J52&gt;=0,J52&lt;=J$4),"Trivial Benefit",AND(J52&lt;=J$5,J52&gt;=J$4),"Small Benefit",AND(J52&lt;=J$6,J52&gt;=J$5),"Moderate Benefit",J52&gt;=J$6,"Large Benefit")))</f>
        <v>Large Benefit</v>
      </c>
      <c r="K54" s="45" t="str">
        <f t="array" ref="K54">IF(K52="","",(_xlfn.IFS(AND(K52&lt;=0,K52&gt;=-K$4),"Trivial Harm",AND(K52&gt;=-K$5,K52&lt;=-K$4),"Small Harm",AND(K52&gt;=-K$6,K52&lt;=-K$5),"Moderate Harm",K52&lt;=-K$6,"Large Harm",AND(K52&gt;=0,K52&lt;=K$4),"Trivial Benefit",AND(K52&lt;=K$5,K52&gt;=K$4),"Small Benefit",AND(K52&lt;=K$6,K52&gt;=K$5),"Moderate Benefit",K52&gt;=K$6,"Large Benefit")))</f>
        <v/>
      </c>
      <c r="L54" s="45" t="str">
        <f t="array" ref="L54">IF(L52="","",(_xlfn.IFS(AND(L52&lt;=0,L52&gt;=-L$4),"Trivial Harm",AND(L52&gt;=-L$5,L52&lt;=-L$4),"Small Harm",AND(L52&gt;=-L$6,L52&lt;=-L$5),"Moderate Harm",L52&lt;=-L$6,"Large Harm",AND(L52&gt;=0,L52&lt;=L$4),"Trivial Benefit",AND(L52&lt;=L$5,L52&gt;=L$4),"Small Benefit",AND(L52&lt;=L$6,L52&gt;=L$5),"Moderate Benefit",L52&gt;=L$6,"Large Benefit")))</f>
        <v>Moderate Benefit</v>
      </c>
      <c r="M54" s="45" t="str">
        <f t="array" ref="M54">IF(M52="","",(_xlfn.IFS(AND(M52&lt;=0,M52&gt;=-M$4),"Trivial Harm",AND(M52&gt;=-M$5,M52&lt;=-M$4),"Small Harm",AND(M52&gt;=-M$6,M52&lt;=-M$5),"Moderate Harm",M52&lt;=-M$6,"Large Harm",AND(M52&gt;=0,M52&lt;=M$4),"Trivial Benefit",AND(M52&lt;=M$5,M52&gt;=M$4),"Small Benefit",AND(M52&lt;=M$6,M52&gt;=M$5),"Moderate Benefit",M52&gt;=M$6,"Large Benefit")))</f>
        <v/>
      </c>
      <c r="N54" s="45" t="str">
        <f t="array" ref="N54">IF(N52="","",(_xlfn.IFS(AND(N52&lt;=0,N52&gt;=-N$4),"Trivial Harm",AND(N52&gt;=-N$5,N52&lt;=-N$4),"Small Harm",AND(N52&gt;=-N$6,N52&lt;=-N$5),"Moderate Harm",N52&lt;=-N$6,"Large Harm",AND(N52&gt;=0,N52&lt;=N$4),"Trivial Benefit",AND(N52&lt;=N$5,N52&gt;=N$4),"Small Benefit",AND(N52&lt;=N$6,N52&gt;=N$5),"Moderate Benefit",N52&gt;=N$6,"Large Benefit")))</f>
        <v/>
      </c>
      <c r="O54" s="45" t="str">
        <f t="array" ref="O54">IF(O52="","",(_xlfn.IFS(AND(O52&lt;=0,O52&gt;=-O$4),"Trivial Harm",AND(O52&gt;=-O$5,O52&lt;=-O$4),"Small Harm",AND(O52&gt;=-O$6,O52&lt;=-O$5),"Moderate Harm",O52&lt;=-O$6,"Large Harm",AND(O52&gt;=0,O52&lt;=O$4),"Trivial Benefit",AND(O52&lt;=O$5,O52&gt;=O$4),"Small Benefit",AND(O52&lt;=O$6,O52&gt;=O$5),"Moderate Benefit",O52&gt;=O$6,"Large Benefit")))</f>
        <v/>
      </c>
      <c r="P54" s="45" t="str">
        <f t="array" ref="P54">IF(P52="","",(_xlfn.IFS(AND(P52&lt;=0,P52&gt;=-P$4),"Trivial Harm",AND(P52&gt;=-P$5,P52&lt;=-P$4),"Small Harm",AND(P52&gt;=-P$6,P52&lt;=-P$5),"Moderate Harm",P52&lt;=-P$6,"Large Harm",AND(P52&gt;=0,P52&lt;=P$4),"Trivial Benefit",AND(P52&lt;=P$5,P52&gt;=P$4),"Small Benefit",AND(P52&lt;=P$6,P52&gt;=P$5),"Moderate Benefit",P52&gt;=P$6,"Large Benefit")))</f>
        <v>Moderate Benefit</v>
      </c>
      <c r="Q54" s="45" t="str">
        <f t="array" ref="Q54">IF(Q52="","",(_xlfn.IFS(AND(Q52&lt;=0,Q52&gt;=-Q$4),"Trivial Harm",AND(Q52&gt;=-Q$5,Q52&lt;=-Q$4),"Small Harm",AND(Q52&gt;=-Q$6,Q52&lt;=-Q$5),"Moderate Harm",Q52&lt;=-Q$6,"Large Harm",AND(Q52&gt;=0,Q52&lt;=Q$4),"Trivial Benefit",AND(Q52&lt;=Q$5,Q52&gt;=Q$4),"Small Benefit",AND(Q52&lt;=Q$6,Q52&gt;=Q$5),"Moderate Benefit",Q52&gt;=Q$6,"Large Benefit")))</f>
        <v/>
      </c>
      <c r="R54" s="45" t="str">
        <f t="array" ref="R54">IF(R52="","",(_xlfn.IFS(AND(R52&lt;=0,R52&gt;=-R$4),"Trivial Harm",AND(R52&gt;=-R$5,R52&lt;=-R$4),"Small Harm",AND(R52&gt;=-R$6,R52&lt;=-R$5),"Moderate Harm",R52&lt;=-R$6,"Large Harm",AND(R52&gt;=0,R52&lt;=R$4),"Trivial Benefit",AND(R52&lt;=R$5,R52&gt;=R$4),"Small Benefit",AND(R52&lt;=R$6,R52&gt;=R$5),"Moderate Benefit",R52&gt;=R$6,"Large Benefit")))</f>
        <v/>
      </c>
      <c r="S54" s="45" t="str">
        <f t="array" ref="S54">IF(S52="","",(_xlfn.IFS(AND(S52&lt;=0,S52&gt;=-S$4),"Trivial Harm",AND(S52&gt;=-S$5,S52&lt;=-S$4),"Small Harm",AND(S52&gt;=-S$6,S52&lt;=-S$5),"Moderate Harm",S52&lt;=-S$6,"Large Harm",AND(S52&gt;=0,S52&lt;=S$4),"Trivial Benefit",AND(S52&lt;=S$5,S52&gt;=S$4),"Small Benefit",AND(S52&lt;=S$6,S52&gt;=S$5),"Moderate Benefit",S52&gt;=S$6,"Large Benefit")))</f>
        <v/>
      </c>
      <c r="T54" s="45" t="str">
        <f t="array" ref="T54">IF(T52="","",(_xlfn.IFS(AND(T52&lt;=0,T52&gt;=-T$4),"Trivial Harm",AND(T52&gt;=-T$5,T52&lt;=-T$4),"Small Harm",AND(T52&gt;=-T$6,T52&lt;=-T$5),"Moderate Harm",T52&lt;=-T$6,"Large Harm",AND(T52&gt;=0,T52&lt;=T$4),"Trivial Benefit",AND(T52&lt;=T$5,T52&gt;=T$4),"Small Benefit",AND(T52&lt;=T$6,T52&gt;=T$5),"Moderate Benefit",T52&gt;=T$6,"Large Benefit")))</f>
        <v/>
      </c>
      <c r="U54" s="45" t="str">
        <f t="array" ref="U54">IF(U52="","",(_xlfn.IFS(AND(U52&lt;=0,U52&gt;=-U$4),"Trivial Harm",AND(U52&gt;=-U$5,U52&lt;=-U$4),"Small Harm",AND(U52&gt;=-U$6,U52&lt;=-U$5),"Moderate Harm",U52&lt;=-U$6,"Large Harm",AND(U52&gt;=0,U52&lt;=U$4),"Trivial Benefit",AND(U52&lt;=U$5,U52&gt;=U$4),"Small Benefit",AND(U52&lt;=U$6,U52&gt;=U$5),"Moderate Benefit",U52&gt;=U$6,"Large Benefit")))</f>
        <v>Trivial Harm</v>
      </c>
      <c r="V54" s="45" t="str">
        <f t="array" ref="V54">IF(V52="","",(_xlfn.IFS(AND(V52&lt;=0,V52&gt;=-V$4),"Trivial Harm",AND(V52&gt;=-V$5,V52&lt;=-V$4),"Small Harm",AND(V52&gt;=-V$6,V52&lt;=-V$5),"Moderate Harm",V52&lt;=-V$6,"Large Harm",AND(V52&gt;=0,V52&lt;=V$4),"Trivial Benefit",AND(V52&lt;=V$5,V52&gt;=V$4),"Small Benefit",AND(V52&lt;=V$6,V52&gt;=V$5),"Moderate Benefit",V52&gt;=V$6,"Large Benefit")))</f>
        <v>Trivial Harm</v>
      </c>
      <c r="W54" s="45" t="str">
        <f t="array" ref="W54">_xlfn.IFS(AND(W52&lt;=0,W52&gt;=-W$4),"Trivial Harm",AND(W52&gt;=-W$5, W52&lt;=-W$4),"Small Harm",AND(W52&gt;=-W$6, W52&lt;=-W$5),"Moderate Harm",W52&lt;=-W$6,"Large Harm",AND(W52&gt;=0,W52&lt;=W$4),"Trivial Benefit",AND(W52&lt;=W$5, W52&gt;=W$4),"Small Benefit",AND(W52&lt;=W$6, W52&gt;=W$5),"Moderate Benefit",W52&gt;=W$6,"Large Benefit")</f>
        <v>Large Benefit</v>
      </c>
      <c r="X54" s="45" t="str">
        <f t="array" ref="X54">_xlfn.IFS(AND(X52&lt;=0,X52&gt;=-X$4),"Trivial Harm",AND(X52&gt;=-X$5, X52&lt;=-X$4),"Small Harm",AND(X52&gt;=-X$6, X52&lt;=-X$5),"Moderate Harm",X52&lt;=-X$6,"Large Harm",AND(X52&gt;=0,X52&lt;=X$4),"Trivial Benefit",AND(X52&lt;=X$5, X52&gt;=X$4),"Small Benefit",AND(X52&lt;=X$6, X52&gt;=X$5),"Moderate Benefit",X52&gt;=X$6,"Large Benefit")</f>
        <v>Trivial Harm</v>
      </c>
      <c r="Y54" s="45" t="str">
        <f t="array" ref="Y54">_xlfn.IFS(AND(Y52&lt;=0,Y52&gt;=-Y$4),"Trivial Harm",AND(Y52&gt;=-Y$5, Y52&lt;=-Y$4),"Small Harm",AND(Y52&gt;=-Y$6, Y52&lt;=-Y$5),"Moderate Harm",Y52&lt;=-Y$6,"Large Harm",AND(Y52&gt;=0,Y52&lt;=Y$4),"Trivial Benefit",AND(Y52&lt;=Y$5, Y52&gt;=Y$4),"Small Benefit",AND(Y52&lt;=Y$6, Y52&gt;=Y$5),"Moderate Benefit",Y52&gt;=Y$6,"Large Benefit")</f>
        <v>Large Benefit</v>
      </c>
    </row>
    <row r="55" spans="1:27" x14ac:dyDescent="0.3">
      <c r="A55" s="20" t="s">
        <v>82</v>
      </c>
      <c r="B55" s="45">
        <f>IF(B52="", "",  (B52*B$3)/1000)</f>
        <v>1E-3</v>
      </c>
      <c r="C55" s="45" t="str">
        <f>IF(C52="", "",  (C52*C$3)/1000)</f>
        <v/>
      </c>
      <c r="E55" s="45"/>
      <c r="F55" s="45" t="str">
        <f t="shared" ref="F55:V55" si="12">IF(F52="", "",  (F52*F$3)/1000)</f>
        <v/>
      </c>
      <c r="G55" s="45" t="str">
        <f t="shared" si="12"/>
        <v/>
      </c>
      <c r="H55" s="45" t="str">
        <f t="shared" si="12"/>
        <v/>
      </c>
      <c r="I55" s="45" t="str">
        <f t="shared" si="12"/>
        <v/>
      </c>
      <c r="J55" s="45">
        <f t="shared" si="12"/>
        <v>9.0403999999999998E-2</v>
      </c>
      <c r="K55" s="45" t="str">
        <f t="shared" si="12"/>
        <v/>
      </c>
      <c r="L55" s="45">
        <f t="shared" si="12"/>
        <v>3.4254E-2</v>
      </c>
      <c r="M55" s="45" t="str">
        <f t="shared" si="12"/>
        <v/>
      </c>
      <c r="N55" s="45" t="str">
        <f t="shared" si="12"/>
        <v/>
      </c>
      <c r="O55" s="45" t="str">
        <f t="shared" si="12"/>
        <v/>
      </c>
      <c r="P55" s="45">
        <f t="shared" si="12"/>
        <v>4.1000000000000002E-2</v>
      </c>
      <c r="Q55" s="45" t="str">
        <f t="shared" si="12"/>
        <v/>
      </c>
      <c r="R55" s="45" t="str">
        <f t="shared" si="12"/>
        <v/>
      </c>
      <c r="S55" s="45" t="str">
        <f t="shared" si="12"/>
        <v/>
      </c>
      <c r="T55" s="45" t="str">
        <f t="shared" si="12"/>
        <v/>
      </c>
      <c r="U55" s="45">
        <f t="shared" si="12"/>
        <v>-1.2000000000000001E-3</v>
      </c>
      <c r="V55" s="45">
        <f t="shared" si="12"/>
        <v>-2.4000000000000002E-3</v>
      </c>
      <c r="W55" s="46">
        <f>SUMIF($B55:$V55, "&gt;0")</f>
        <v>0.166658</v>
      </c>
      <c r="X55" s="46">
        <f>SUMIF($B55:$V55, "&lt;0")-U55</f>
        <v>-2.4000000000000002E-3</v>
      </c>
      <c r="Y55" s="46">
        <f>SUM(W55:X55)</f>
        <v>0.16425799999999999</v>
      </c>
    </row>
    <row r="56" spans="1:27" x14ac:dyDescent="0.3">
      <c r="A56" s="40" t="s">
        <v>110</v>
      </c>
      <c r="B56" s="41">
        <v>-1</v>
      </c>
      <c r="C56" s="41"/>
      <c r="D56" s="41"/>
      <c r="E56" s="41"/>
      <c r="F56" s="41"/>
      <c r="G56" s="41"/>
      <c r="H56" s="41"/>
      <c r="I56" s="41"/>
      <c r="J56" s="41">
        <v>219</v>
      </c>
      <c r="K56" s="41"/>
      <c r="L56" s="41">
        <v>62</v>
      </c>
      <c r="M56" s="41"/>
      <c r="N56" s="41"/>
      <c r="O56" s="41"/>
      <c r="P56" s="41">
        <v>286</v>
      </c>
      <c r="Q56" s="41"/>
      <c r="R56" s="41"/>
      <c r="S56" s="41"/>
      <c r="T56" s="41"/>
      <c r="U56" s="42">
        <v>-36</v>
      </c>
      <c r="V56" s="43">
        <v>30</v>
      </c>
      <c r="W56" s="40">
        <f>W59</f>
        <v>0.21023199999999997</v>
      </c>
      <c r="X56" s="40">
        <f>X59</f>
        <v>-1.0000000000000009E-3</v>
      </c>
      <c r="Y56" s="40">
        <f>Y59</f>
        <v>0.20923199999999997</v>
      </c>
      <c r="Z56" s="4">
        <f>COUNTA(B56:V56)</f>
        <v>6</v>
      </c>
      <c r="AA56" s="20">
        <f>Z56-1</f>
        <v>5</v>
      </c>
    </row>
    <row r="57" spans="1:27" x14ac:dyDescent="0.3">
      <c r="A57" s="4" t="s">
        <v>77</v>
      </c>
      <c r="B57" s="44" t="s">
        <v>79</v>
      </c>
      <c r="C57" s="44"/>
      <c r="D57" s="44"/>
      <c r="E57" s="44"/>
      <c r="F57" s="44"/>
      <c r="G57" s="44"/>
      <c r="H57" s="44"/>
      <c r="I57" s="44"/>
      <c r="J57" s="44" t="s">
        <v>86</v>
      </c>
      <c r="K57" s="44"/>
      <c r="L57" s="83" t="s">
        <v>80</v>
      </c>
      <c r="M57" s="44"/>
      <c r="N57" s="44"/>
      <c r="O57" s="44"/>
      <c r="P57" s="44" t="s">
        <v>78</v>
      </c>
      <c r="Q57" s="44"/>
      <c r="R57" s="44"/>
      <c r="S57" s="44"/>
      <c r="T57" s="44"/>
      <c r="U57" s="44" t="s">
        <v>79</v>
      </c>
      <c r="V57" s="44" t="s">
        <v>78</v>
      </c>
      <c r="W57" s="44"/>
      <c r="X57" s="44"/>
      <c r="Y57" s="53" t="s">
        <v>80</v>
      </c>
      <c r="Z57" s="50" t="s">
        <v>111</v>
      </c>
    </row>
    <row r="58" spans="1:27" x14ac:dyDescent="0.3">
      <c r="A58" s="20" t="s">
        <v>81</v>
      </c>
      <c r="B58" s="45" t="str">
        <f t="array" ref="B58">IF(B56="","",(_xlfn.IFS(AND(B56&lt;=0,B56&gt;=-B$4),"Trivial Harm",AND(B56&gt;=-B$5,B56&lt;=-B$4),"Small Harm",AND(B56&gt;=-B$6,B56&lt;=-B$5),"Moderate Harm",B56&lt;=-B$6,"Large Harm",AND(B56&gt;=0,B56&lt;=B$4),"Trivial Benefit",AND(B56&lt;=B$5,B56&gt;=B$4),"Small Benefit",AND(B56&lt;=B$6,B56&gt;=B$5),"Moderate Benefit",B56&gt;=B$6,"Large Benefit")))</f>
        <v>Trivial Harm</v>
      </c>
      <c r="C58" s="45" t="str">
        <f t="array" ref="C58">IF(C56="","",(_xlfn.IFS(AND(C56&lt;=0,C56&gt;=-C$4),"Trivial Harm",AND(C56&gt;=-C$5,C56&lt;=-C$4),"Small Harm",AND(C56&gt;=-C$6,C56&lt;=-C$5),"Moderate Harm",C56&lt;=-C$6,"Large Harm",AND(C56&gt;=0,C56&lt;=C$4),"Trivial Benefit",AND(C56&lt;=C$5,C56&gt;=C$4),"Small Benefit",AND(C56&lt;=C$6,C56&gt;=C$5),"Moderate Benefit",C56&gt;=C$6,"Large Benefit")))</f>
        <v/>
      </c>
      <c r="E58" s="45"/>
      <c r="F58" s="45" t="str">
        <f t="array" ref="F58">IF(F56="","",(_xlfn.IFS(AND(F56&lt;=0,F56&gt;=-F$4),"Trivial Harm",AND(F56&gt;=-F$5,F56&lt;=-F$4),"Small Harm",AND(F56&gt;=-F$6,F56&lt;=-F$5),"Moderate Harm",F56&lt;=-F$6,"Large Harm",AND(F56&gt;=0,F56&lt;=F$4),"Trivial Benefit",AND(F56&lt;=F$5,F56&gt;=F$4),"Small Benefit",AND(F56&lt;=F$6,F56&gt;=F$5),"Moderate Benefit",F56&gt;=F$6,"Large Benefit")))</f>
        <v/>
      </c>
      <c r="G58" s="45" t="str">
        <f t="array" ref="G58">IF(G56="","",(_xlfn.IFS(AND(G56&lt;=0,G56&gt;=-G$4),"Trivial Harm",AND(G56&gt;=-G$5,G56&lt;=-G$4),"Small Harm",AND(G56&gt;=-G$6,G56&lt;=-G$5),"Moderate Harm",G56&lt;=-G$6,"Large Harm",AND(G56&gt;=0,G56&lt;=G$4),"Trivial Benefit",AND(G56&lt;=G$5,G56&gt;=G$4),"Small Benefit",AND(G56&lt;=G$6,G56&gt;=G$5),"Moderate Benefit",G56&gt;=G$6,"Large Benefit")))</f>
        <v/>
      </c>
      <c r="H58" s="45" t="str">
        <f t="array" ref="H58">IF(H56="","",(_xlfn.IFS(AND(H56&lt;=0,H56&gt;=-H$4),"Trivial Harm",AND(H56&gt;=-H$5,H56&lt;=-H$4),"Small Harm",AND(H56&gt;=-H$6,H56&lt;=-H$5),"Moderate Harm",H56&lt;=-H$6,"Large Harm",AND(H56&gt;=0,H56&lt;=H$4),"Trivial Benefit",AND(H56&lt;=H$5,H56&gt;=H$4),"Small Benefit",AND(H56&lt;=H$6,H56&gt;=H$5),"Moderate Benefit",H56&gt;=H$6,"Large Benefit")))</f>
        <v/>
      </c>
      <c r="I58" s="45" t="str">
        <f t="array" ref="I58">IF(I56="","",(_xlfn.IFS(AND(I56&lt;=0,I56&gt;=-I$4),"Trivial Harm",AND(I56&gt;=-I$5,I56&lt;=-I$4),"Small Harm",AND(I56&gt;=-I$6,I56&lt;=-I$5),"Moderate Harm",I56&lt;=-I$6,"Large Harm",AND(I56&gt;=0,I56&lt;=I$4),"Trivial Benefit",AND(I56&lt;=I$5,I56&gt;=I$4),"Small Benefit",AND(I56&lt;=I$6,I56&gt;=I$5),"Moderate Benefit",I56&gt;=I$6,"Large Benefit")))</f>
        <v/>
      </c>
      <c r="J58" s="45" t="str">
        <f t="array" ref="J58">IF(J56="","",(_xlfn.IFS(AND(J56&lt;=0,J56&gt;=-J$4),"Trivial Harm",AND(J56&gt;=-J$5,J56&lt;=-J$4),"Small Harm",AND(J56&gt;=-J$6,J56&lt;=-J$5),"Moderate Harm",J56&lt;=-J$6,"Large Harm",AND(J56&gt;=0,J56&lt;=J$4),"Trivial Benefit",AND(J56&lt;=J$5,J56&gt;=J$4),"Small Benefit",AND(J56&lt;=J$6,J56&gt;=J$5),"Moderate Benefit",J56&gt;=J$6,"Large Benefit")))</f>
        <v>Large Benefit</v>
      </c>
      <c r="K58" s="45" t="str">
        <f t="array" ref="K58">IF(K56="","",(_xlfn.IFS(AND(K56&lt;=0,K56&gt;=-K$4),"Trivial Harm",AND(K56&gt;=-K$5,K56&lt;=-K$4),"Small Harm",AND(K56&gt;=-K$6,K56&lt;=-K$5),"Moderate Harm",K56&lt;=-K$6,"Large Harm",AND(K56&gt;=0,K56&lt;=K$4),"Trivial Benefit",AND(K56&lt;=K$5,K56&gt;=K$4),"Small Benefit",AND(K56&lt;=K$6,K56&gt;=K$5),"Moderate Benefit",K56&gt;=K$6,"Large Benefit")))</f>
        <v/>
      </c>
      <c r="L58" s="45" t="str">
        <f t="array" ref="L58">IF(L56="","",(_xlfn.IFS(AND(L56&lt;=0,L56&gt;=-L$4),"Trivial Harm",AND(L56&gt;=-L$5,L56&lt;=-L$4),"Small Harm",AND(L56&gt;=-L$6,L56&lt;=-L$5),"Moderate Harm",L56&lt;=-L$6,"Large Harm",AND(L56&gt;=0,L56&lt;=L$4),"Trivial Benefit",AND(L56&lt;=L$5,L56&gt;=L$4),"Small Benefit",AND(L56&lt;=L$6,L56&gt;=L$5),"Moderate Benefit",L56&gt;=L$6,"Large Benefit")))</f>
        <v>Moderate Benefit</v>
      </c>
      <c r="M58" s="45" t="str">
        <f t="array" ref="M58">IF(M56="","",(_xlfn.IFS(AND(M56&lt;=0,M56&gt;=-M$4),"Trivial Harm",AND(M56&gt;=-M$5,M56&lt;=-M$4),"Small Harm",AND(M56&gt;=-M$6,M56&lt;=-M$5),"Moderate Harm",M56&lt;=-M$6,"Large Harm",AND(M56&gt;=0,M56&lt;=M$4),"Trivial Benefit",AND(M56&lt;=M$5,M56&gt;=M$4),"Small Benefit",AND(M56&lt;=M$6,M56&gt;=M$5),"Moderate Benefit",M56&gt;=M$6,"Large Benefit")))</f>
        <v/>
      </c>
      <c r="N58" s="45" t="str">
        <f t="array" ref="N58">IF(N56="","",(_xlfn.IFS(AND(N56&lt;=0,N56&gt;=-N$4),"Trivial Harm",AND(N56&gt;=-N$5,N56&lt;=-N$4),"Small Harm",AND(N56&gt;=-N$6,N56&lt;=-N$5),"Moderate Harm",N56&lt;=-N$6,"Large Harm",AND(N56&gt;=0,N56&lt;=N$4),"Trivial Benefit",AND(N56&lt;=N$5,N56&gt;=N$4),"Small Benefit",AND(N56&lt;=N$6,N56&gt;=N$5),"Moderate Benefit",N56&gt;=N$6,"Large Benefit")))</f>
        <v/>
      </c>
      <c r="O58" s="45" t="str">
        <f t="array" ref="O58">IF(O56="","",(_xlfn.IFS(AND(O56&lt;=0,O56&gt;=-O$4),"Trivial Harm",AND(O56&gt;=-O$5,O56&lt;=-O$4),"Small Harm",AND(O56&gt;=-O$6,O56&lt;=-O$5),"Moderate Harm",O56&lt;=-O$6,"Large Harm",AND(O56&gt;=0,O56&lt;=O$4),"Trivial Benefit",AND(O56&lt;=O$5,O56&gt;=O$4),"Small Benefit",AND(O56&lt;=O$6,O56&gt;=O$5),"Moderate Benefit",O56&gt;=O$6,"Large Benefit")))</f>
        <v/>
      </c>
      <c r="P58" s="45" t="str">
        <f t="array" ref="P58">IF(P56="","",(_xlfn.IFS(AND(P56&lt;=0,P56&gt;=-P$4),"Trivial Harm",AND(P56&gt;=-P$5,P56&lt;=-P$4),"Small Harm",AND(P56&gt;=-P$6,P56&lt;=-P$5),"Moderate Harm",P56&lt;=-P$6,"Large Harm",AND(P56&gt;=0,P56&lt;=P$4),"Trivial Benefit",AND(P56&lt;=P$5,P56&gt;=P$4),"Small Benefit",AND(P56&lt;=P$6,P56&gt;=P$5),"Moderate Benefit",P56&gt;=P$6,"Large Benefit")))</f>
        <v>Large Benefit</v>
      </c>
      <c r="Q58" s="45" t="str">
        <f t="array" ref="Q58">IF(Q56="","",(_xlfn.IFS(AND(Q56&lt;=0,Q56&gt;=-Q$4),"Trivial Harm",AND(Q56&gt;=-Q$5,Q56&lt;=-Q$4),"Small Harm",AND(Q56&gt;=-Q$6,Q56&lt;=-Q$5),"Moderate Harm",Q56&lt;=-Q$6,"Large Harm",AND(Q56&gt;=0,Q56&lt;=Q$4),"Trivial Benefit",AND(Q56&lt;=Q$5,Q56&gt;=Q$4),"Small Benefit",AND(Q56&lt;=Q$6,Q56&gt;=Q$5),"Moderate Benefit",Q56&gt;=Q$6,"Large Benefit")))</f>
        <v/>
      </c>
      <c r="R58" s="45" t="str">
        <f t="array" ref="R58">IF(R56="","",(_xlfn.IFS(AND(R56&lt;=0,R56&gt;=-R$4),"Trivial Harm",AND(R56&gt;=-R$5,R56&lt;=-R$4),"Small Harm",AND(R56&gt;=-R$6,R56&lt;=-R$5),"Moderate Harm",R56&lt;=-R$6,"Large Harm",AND(R56&gt;=0,R56&lt;=R$4),"Trivial Benefit",AND(R56&lt;=R$5,R56&gt;=R$4),"Small Benefit",AND(R56&lt;=R$6,R56&gt;=R$5),"Moderate Benefit",R56&gt;=R$6,"Large Benefit")))</f>
        <v/>
      </c>
      <c r="S58" s="45" t="str">
        <f t="array" ref="S58">IF(S56="","",(_xlfn.IFS(AND(S56&lt;=0,S56&gt;=-S$4),"Trivial Harm",AND(S56&gt;=-S$5,S56&lt;=-S$4),"Small Harm",AND(S56&gt;=-S$6,S56&lt;=-S$5),"Moderate Harm",S56&lt;=-S$6,"Large Harm",AND(S56&gt;=0,S56&lt;=S$4),"Trivial Benefit",AND(S56&lt;=S$5,S56&gt;=S$4),"Small Benefit",AND(S56&lt;=S$6,S56&gt;=S$5),"Moderate Benefit",S56&gt;=S$6,"Large Benefit")))</f>
        <v/>
      </c>
      <c r="T58" s="45" t="str">
        <f t="array" ref="T58">IF(T56="","",(_xlfn.IFS(AND(T56&lt;=0,T56&gt;=-T$4),"Trivial Harm",AND(T56&gt;=-T$5,T56&lt;=-T$4),"Small Harm",AND(T56&gt;=-T$6,T56&lt;=-T$5),"Moderate Harm",T56&lt;=-T$6,"Large Harm",AND(T56&gt;=0,T56&lt;=T$4),"Trivial Benefit",AND(T56&lt;=T$5,T56&gt;=T$4),"Small Benefit",AND(T56&lt;=T$6,T56&gt;=T$5),"Moderate Benefit",T56&gt;=T$6,"Large Benefit")))</f>
        <v/>
      </c>
      <c r="U58" s="45" t="str">
        <f t="array" ref="U58">IF(U56="","",(_xlfn.IFS(AND(U56&lt;=0,U56&gt;=-U$4),"Trivial Harm",AND(U56&gt;=-U$5,U56&lt;=-U$4),"Small Harm",AND(U56&gt;=-U$6,U56&lt;=-U$5),"Moderate Harm",U56&lt;=-U$6,"Large Harm",AND(U56&gt;=0,U56&lt;=U$4),"Trivial Benefit",AND(U56&lt;=U$5,U56&gt;=U$4),"Small Benefit",AND(U56&lt;=U$6,U56&gt;=U$5),"Moderate Benefit",U56&gt;=U$6,"Large Benefit")))</f>
        <v>Trivial Harm</v>
      </c>
      <c r="V58" s="45" t="str">
        <f t="array" ref="V58">IF(V56="","",(_xlfn.IFS(AND(V56&lt;=0,V56&gt;=-V$4),"Trivial Harm",AND(V56&gt;=-V$5,V56&lt;=-V$4),"Small Harm",AND(V56&gt;=-V$6,V56&lt;=-V$5),"Moderate Harm",V56&lt;=-V$6,"Large Harm",AND(V56&gt;=0,V56&lt;=V$4),"Trivial Benefit",AND(V56&lt;=V$5,V56&gt;=V$4),"Small Benefit",AND(V56&lt;=V$6,V56&gt;=V$5),"Moderate Benefit",V56&gt;=V$6,"Large Benefit")))</f>
        <v>Trivial Benefit</v>
      </c>
      <c r="W58" s="45" t="str">
        <f t="array" ref="W58">_xlfn.IFS(AND(W56&lt;=0,W56&gt;=-W$4),"Trivial Harm",AND(W56&gt;=-W$5, W56&lt;=-W$4),"Small Harm",AND(W56&gt;=-W$6, W56&lt;=-W$5),"Moderate Harm",W56&lt;=-W$6,"Large Harm",AND(W56&gt;=0,W56&lt;=W$4),"Trivial Benefit",AND(W56&lt;=W$5, W56&gt;=W$4),"Small Benefit",AND(W56&lt;=W$6, W56&gt;=W$5),"Moderate Benefit",W56&gt;=W$6,"Large Benefit")</f>
        <v>Large Benefit</v>
      </c>
      <c r="X58" s="45" t="str">
        <f t="array" ref="X58">_xlfn.IFS(AND(X56&lt;=0,X56&gt;=-X$4),"Trivial Harm",AND(X56&gt;=-X$5, X56&lt;=-X$4),"Small Harm",AND(X56&gt;=-X$6, X56&lt;=-X$5),"Moderate Harm",X56&lt;=-X$6,"Large Harm",AND(X56&gt;=0,X56&lt;=X$4),"Trivial Benefit",AND(X56&lt;=X$5, X56&gt;=X$4),"Small Benefit",AND(X56&lt;=X$6, X56&gt;=X$5),"Moderate Benefit",X56&gt;=X$6,"Large Benefit")</f>
        <v>Trivial Harm</v>
      </c>
      <c r="Y58" s="45" t="str">
        <f t="array" ref="Y58">_xlfn.IFS(AND(Y56&lt;=0,Y56&gt;=-Y$4),"Trivial Harm",AND(Y56&gt;=-Y$5, Y56&lt;=-Y$4),"Small Harm",AND(Y56&gt;=-Y$6, Y56&lt;=-Y$5),"Moderate Harm",Y56&lt;=-Y$6,"Large Harm",AND(Y56&gt;=0,Y56&lt;=Y$4),"Trivial Benefit",AND(Y56&lt;=Y$5, Y56&gt;=Y$4),"Small Benefit",AND(Y56&lt;=Y$6, Y56&gt;=Y$5),"Moderate Benefit",Y56&gt;=Y$6,"Large Benefit")</f>
        <v>Large Benefit</v>
      </c>
    </row>
    <row r="59" spans="1:27" x14ac:dyDescent="0.3">
      <c r="A59" s="20" t="s">
        <v>82</v>
      </c>
      <c r="B59" s="45">
        <f>IF(B56="", "",  (B56*B$3)/1000)</f>
        <v>-1E-3</v>
      </c>
      <c r="C59" s="45" t="str">
        <f>IF(C56="", "",  (C56*C$3)/1000)</f>
        <v/>
      </c>
      <c r="E59" s="45"/>
      <c r="F59" s="45" t="str">
        <f t="shared" ref="F59:V59" si="13">IF(F56="", "",  (F56*F$3)/1000)</f>
        <v/>
      </c>
      <c r="G59" s="45" t="str">
        <f t="shared" si="13"/>
        <v/>
      </c>
      <c r="H59" s="45" t="str">
        <f t="shared" si="13"/>
        <v/>
      </c>
      <c r="I59" s="45" t="str">
        <f t="shared" si="13"/>
        <v/>
      </c>
      <c r="J59" s="45">
        <f t="shared" si="13"/>
        <v>0.10205399999999999</v>
      </c>
      <c r="K59" s="45" t="str">
        <f t="shared" si="13"/>
        <v/>
      </c>
      <c r="L59" s="45">
        <f t="shared" si="13"/>
        <v>3.2178000000000005E-2</v>
      </c>
      <c r="M59" s="45" t="str">
        <f t="shared" si="13"/>
        <v/>
      </c>
      <c r="N59" s="45" t="str">
        <f t="shared" si="13"/>
        <v/>
      </c>
      <c r="O59" s="45" t="str">
        <f t="shared" si="13"/>
        <v/>
      </c>
      <c r="P59" s="45">
        <f t="shared" si="13"/>
        <v>7.1499999999999994E-2</v>
      </c>
      <c r="Q59" s="45" t="str">
        <f t="shared" si="13"/>
        <v/>
      </c>
      <c r="R59" s="45" t="str">
        <f t="shared" si="13"/>
        <v/>
      </c>
      <c r="S59" s="45" t="str">
        <f t="shared" si="13"/>
        <v/>
      </c>
      <c r="T59" s="45" t="str">
        <f t="shared" si="13"/>
        <v/>
      </c>
      <c r="U59" s="45">
        <f t="shared" si="13"/>
        <v>-1.44E-2</v>
      </c>
      <c r="V59" s="45">
        <f t="shared" si="13"/>
        <v>4.5000000000000005E-3</v>
      </c>
      <c r="W59" s="46">
        <f>SUMIF($B59:$V59, "&gt;0")</f>
        <v>0.21023199999999997</v>
      </c>
      <c r="X59" s="46">
        <f>SUMIF($B59:$V59, "&lt;0")-U59</f>
        <v>-1.0000000000000009E-3</v>
      </c>
      <c r="Y59" s="46">
        <f>SUM(W59:X59)</f>
        <v>0.20923199999999997</v>
      </c>
    </row>
    <row r="60" spans="1:27" x14ac:dyDescent="0.3">
      <c r="A60" s="40" t="s">
        <v>112</v>
      </c>
      <c r="B60" s="41">
        <v>0</v>
      </c>
      <c r="C60" s="84">
        <f>(0.19/0.2)*C4</f>
        <v>30.244897959183717</v>
      </c>
      <c r="D60" s="84">
        <f>(0.24/0.5)*D5</f>
        <v>30.0734693877551</v>
      </c>
      <c r="E60" s="41"/>
      <c r="F60" s="41"/>
      <c r="G60" s="41"/>
      <c r="H60" s="41"/>
      <c r="I60" s="41"/>
      <c r="J60" s="41">
        <v>240</v>
      </c>
      <c r="K60" s="41"/>
      <c r="L60" s="41">
        <v>53</v>
      </c>
      <c r="M60" s="41"/>
      <c r="N60" s="41"/>
      <c r="O60" s="41"/>
      <c r="P60" s="41"/>
      <c r="Q60" s="41"/>
      <c r="R60" s="41"/>
      <c r="S60" s="41"/>
      <c r="T60" s="41"/>
      <c r="U60" s="42">
        <v>-27</v>
      </c>
      <c r="V60" s="43">
        <v>-18</v>
      </c>
      <c r="W60" s="40">
        <f>W63</f>
        <v>0.16890300000000003</v>
      </c>
      <c r="X60" s="40">
        <f>X63</f>
        <v>-2.700000000000001E-3</v>
      </c>
      <c r="Y60" s="40">
        <f>Y63</f>
        <v>0.16620300000000002</v>
      </c>
      <c r="Z60" s="4">
        <f>COUNTA(B60:V60)</f>
        <v>7</v>
      </c>
      <c r="AA60" s="20">
        <f>Z60-1</f>
        <v>6</v>
      </c>
    </row>
    <row r="61" spans="1:27" x14ac:dyDescent="0.3">
      <c r="A61" s="4" t="s">
        <v>77</v>
      </c>
      <c r="B61" s="44" t="s">
        <v>78</v>
      </c>
      <c r="C61" s="83" t="s">
        <v>78</v>
      </c>
      <c r="D61" s="83" t="s">
        <v>78</v>
      </c>
      <c r="E61" s="44"/>
      <c r="F61" s="44"/>
      <c r="G61" s="44"/>
      <c r="H61" s="44"/>
      <c r="I61" s="44"/>
      <c r="J61" s="44" t="s">
        <v>86</v>
      </c>
      <c r="K61" s="44"/>
      <c r="L61" s="44" t="s">
        <v>80</v>
      </c>
      <c r="M61" s="44"/>
      <c r="N61" s="44"/>
      <c r="O61" s="44"/>
      <c r="P61" s="44"/>
      <c r="Q61" s="44"/>
      <c r="R61" s="44"/>
      <c r="S61" s="44"/>
      <c r="T61" s="44"/>
      <c r="U61" s="44" t="s">
        <v>79</v>
      </c>
      <c r="V61" s="44" t="s">
        <v>80</v>
      </c>
      <c r="W61" s="44"/>
      <c r="X61" s="44"/>
      <c r="Y61" s="44" t="s">
        <v>80</v>
      </c>
      <c r="Z61" s="50"/>
    </row>
    <row r="62" spans="1:27" x14ac:dyDescent="0.3">
      <c r="A62" s="20" t="s">
        <v>81</v>
      </c>
      <c r="B62" s="45" t="str">
        <f t="array" ref="B62">IF(B60="","",(_xlfn.IFS(AND(B60&lt;=0,B60&gt;=-B$4),"Trivial Harm",AND(B60&gt;=-B$5,B60&lt;=-B$4),"Small Harm",AND(B60&gt;=-B$6,B60&lt;=-B$5),"Moderate Harm",B60&lt;=-B$6,"Large Harm",AND(B60&gt;=0,B60&lt;=B$4),"Trivial Benefit",AND(B60&lt;=B$5,B60&gt;=B$4),"Small Benefit",AND(B60&lt;=B$6,B60&gt;=B$5),"Moderate Benefit",B60&gt;=B$6,"Large Benefit")))</f>
        <v>Trivial Harm</v>
      </c>
      <c r="C62" s="45" t="str">
        <f t="array" ref="C62">IF(C60="","",(_xlfn.IFS(AND(C60&lt;=0,C60&gt;=-C$4),"Trivial Harm",AND(C60&gt;=-C$5,C60&lt;=-C$4),"Small Harm",AND(C60&gt;=-C$6,C60&lt;=-C$5),"Moderate Harm",C60&lt;=-C$6,"Large Harm",AND(C60&gt;=0,C60&lt;=C$4),"Trivial Benefit",AND(C60&lt;=C$5,C60&gt;=C$4),"Small Benefit",AND(C60&lt;=C$6,C60&gt;=C$5),"Moderate Benefit",C60&gt;=C$6,"Large Benefit")))</f>
        <v>Trivial Benefit</v>
      </c>
      <c r="D62" s="45" t="str">
        <f t="array" ref="D62">IF(D60="","",(_xlfn.IFS(AND(D60&lt;=0,D60&gt;=-D$4),"Trivial Harm",AND(D60&gt;=-D$5,D60&lt;=-D$4),"Small Harm",AND(D60&gt;=-D$6,D60&lt;=-D$5),"Moderate Harm",D60&lt;=-D$6,"Large Harm",AND(D60&gt;=0,D60&lt;=D$4),"Trivial Benefit",AND(D60&lt;=D$5,D60&gt;=D$4),"Small Benefit",AND(D60&lt;=D$6,D60&gt;=D$5),"Moderate Benefit",D60&gt;=D$6,"Large Benefit")))</f>
        <v>Trivial Benefit</v>
      </c>
      <c r="E62" s="45"/>
      <c r="F62" s="45" t="str">
        <f t="array" ref="F62">IF(F60="","",(_xlfn.IFS(AND(F60&lt;=0,F60&gt;=-F$4),"Trivial Harm",AND(F60&gt;=-F$5,F60&lt;=-F$4),"Small Harm",AND(F60&gt;=-F$6,F60&lt;=-F$5),"Moderate Harm",F60&lt;=-F$6,"Large Harm",AND(F60&gt;=0,F60&lt;=F$4),"Trivial Benefit",AND(F60&lt;=F$5,F60&gt;=F$4),"Small Benefit",AND(F60&lt;=F$6,F60&gt;=F$5),"Moderate Benefit",F60&gt;=F$6,"Large Benefit")))</f>
        <v/>
      </c>
      <c r="G62" s="45" t="str">
        <f t="array" ref="G62">IF(G60="","",(_xlfn.IFS(AND(G60&lt;=0,G60&gt;=-G$4),"Trivial Harm",AND(G60&gt;=-G$5,G60&lt;=-G$4),"Small Harm",AND(G60&gt;=-G$6,G60&lt;=-G$5),"Moderate Harm",G60&lt;=-G$6,"Large Harm",AND(G60&gt;=0,G60&lt;=G$4),"Trivial Benefit",AND(G60&lt;=G$5,G60&gt;=G$4),"Small Benefit",AND(G60&lt;=G$6,G60&gt;=G$5),"Moderate Benefit",G60&gt;=G$6,"Large Benefit")))</f>
        <v/>
      </c>
      <c r="H62" s="45" t="str">
        <f t="array" ref="H62">IF(H60="","",(_xlfn.IFS(AND(H60&lt;=0,H60&gt;=-H$4),"Trivial Harm",AND(H60&gt;=-H$5,H60&lt;=-H$4),"Small Harm",AND(H60&gt;=-H$6,H60&lt;=-H$5),"Moderate Harm",H60&lt;=-H$6,"Large Harm",AND(H60&gt;=0,H60&lt;=H$4),"Trivial Benefit",AND(H60&lt;=H$5,H60&gt;=H$4),"Small Benefit",AND(H60&lt;=H$6,H60&gt;=H$5),"Moderate Benefit",H60&gt;=H$6,"Large Benefit")))</f>
        <v/>
      </c>
      <c r="I62" s="45" t="str">
        <f t="array" ref="I62">IF(I60="","",(_xlfn.IFS(AND(I60&lt;=0,I60&gt;=-I$4),"Trivial Harm",AND(I60&gt;=-I$5,I60&lt;=-I$4),"Small Harm",AND(I60&gt;=-I$6,I60&lt;=-I$5),"Moderate Harm",I60&lt;=-I$6,"Large Harm",AND(I60&gt;=0,I60&lt;=I$4),"Trivial Benefit",AND(I60&lt;=I$5,I60&gt;=I$4),"Small Benefit",AND(I60&lt;=I$6,I60&gt;=I$5),"Moderate Benefit",I60&gt;=I$6,"Large Benefit")))</f>
        <v/>
      </c>
      <c r="J62" s="45" t="str">
        <f t="array" ref="J62">IF(J60="","",(_xlfn.IFS(AND(J60&lt;=0,J60&gt;=-J$4),"Trivial Harm",AND(J60&gt;=-J$5,J60&lt;=-J$4),"Small Harm",AND(J60&gt;=-J$6,J60&lt;=-J$5),"Moderate Harm",J60&lt;=-J$6,"Large Harm",AND(J60&gt;=0,J60&lt;=J$4),"Trivial Benefit",AND(J60&lt;=J$5,J60&gt;=J$4),"Small Benefit",AND(J60&lt;=J$6,J60&gt;=J$5),"Moderate Benefit",J60&gt;=J$6,"Large Benefit")))</f>
        <v>Large Benefit</v>
      </c>
      <c r="K62" s="45" t="str">
        <f t="array" ref="K62">IF(K60="","",(_xlfn.IFS(AND(K60&lt;=0,K60&gt;=-K$4),"Trivial Harm",AND(K60&gt;=-K$5,K60&lt;=-K$4),"Small Harm",AND(K60&gt;=-K$6,K60&lt;=-K$5),"Moderate Harm",K60&lt;=-K$6,"Large Harm",AND(K60&gt;=0,K60&lt;=K$4),"Trivial Benefit",AND(K60&lt;=K$5,K60&gt;=K$4),"Small Benefit",AND(K60&lt;=K$6,K60&gt;=K$5),"Moderate Benefit",K60&gt;=K$6,"Large Benefit")))</f>
        <v/>
      </c>
      <c r="L62" s="45" t="str">
        <f t="array" ref="L62">IF(L60="","",(_xlfn.IFS(AND(L60&lt;=0,L60&gt;=-L$4),"Trivial Harm",AND(L60&gt;=-L$5,L60&lt;=-L$4),"Small Harm",AND(L60&gt;=-L$6,L60&lt;=-L$5),"Moderate Harm",L60&lt;=-L$6,"Large Harm",AND(L60&gt;=0,L60&lt;=L$4),"Trivial Benefit",AND(L60&lt;=L$5,L60&gt;=L$4),"Small Benefit",AND(L60&lt;=L$6,L60&gt;=L$5),"Moderate Benefit",L60&gt;=L$6,"Large Benefit")))</f>
        <v>Small Benefit</v>
      </c>
      <c r="M62" s="45" t="str">
        <f t="array" ref="M62">IF(M60="","",(_xlfn.IFS(AND(M60&lt;=0,M60&gt;=-M$4),"Trivial Harm",AND(M60&gt;=-M$5,M60&lt;=-M$4),"Small Harm",AND(M60&gt;=-M$6,M60&lt;=-M$5),"Moderate Harm",M60&lt;=-M$6,"Large Harm",AND(M60&gt;=0,M60&lt;=M$4),"Trivial Benefit",AND(M60&lt;=M$5,M60&gt;=M$4),"Small Benefit",AND(M60&lt;=M$6,M60&gt;=M$5),"Moderate Benefit",M60&gt;=M$6,"Large Benefit")))</f>
        <v/>
      </c>
      <c r="N62" s="45" t="str">
        <f t="array" ref="N62">IF(N60="","",(_xlfn.IFS(AND(N60&lt;=0,N60&gt;=-N$4),"Trivial Harm",AND(N60&gt;=-N$5,N60&lt;=-N$4),"Small Harm",AND(N60&gt;=-N$6,N60&lt;=-N$5),"Moderate Harm",N60&lt;=-N$6,"Large Harm",AND(N60&gt;=0,N60&lt;=N$4),"Trivial Benefit",AND(N60&lt;=N$5,N60&gt;=N$4),"Small Benefit",AND(N60&lt;=N$6,N60&gt;=N$5),"Moderate Benefit",N60&gt;=N$6,"Large Benefit")))</f>
        <v/>
      </c>
      <c r="O62" s="45" t="str">
        <f t="array" ref="O62">IF(O60="","",(_xlfn.IFS(AND(O60&lt;=0,O60&gt;=-O$4),"Trivial Harm",AND(O60&gt;=-O$5,O60&lt;=-O$4),"Small Harm",AND(O60&gt;=-O$6,O60&lt;=-O$5),"Moderate Harm",O60&lt;=-O$6,"Large Harm",AND(O60&gt;=0,O60&lt;=O$4),"Trivial Benefit",AND(O60&lt;=O$5,O60&gt;=O$4),"Small Benefit",AND(O60&lt;=O$6,O60&gt;=O$5),"Moderate Benefit",O60&gt;=O$6,"Large Benefit")))</f>
        <v/>
      </c>
      <c r="P62" s="45" t="str">
        <f t="array" ref="P62">IF(P60="","",(_xlfn.IFS(AND(P60&lt;=0,P60&gt;=-P$4),"Trivial Harm",AND(P60&gt;=-P$5,P60&lt;=-P$4),"Small Harm",AND(P60&gt;=-P$6,P60&lt;=-P$5),"Moderate Harm",P60&lt;=-P$6,"Large Harm",AND(P60&gt;=0,P60&lt;=P$4),"Trivial Benefit",AND(P60&lt;=P$5,P60&gt;=P$4),"Small Benefit",AND(P60&lt;=P$6,P60&gt;=P$5),"Moderate Benefit",P60&gt;=P$6,"Large Benefit")))</f>
        <v/>
      </c>
      <c r="Q62" s="45" t="str">
        <f t="array" ref="Q62">IF(Q60="","",(_xlfn.IFS(AND(Q60&lt;=0,Q60&gt;=-Q$4),"Trivial Harm",AND(Q60&gt;=-Q$5,Q60&lt;=-Q$4),"Small Harm",AND(Q60&gt;=-Q$6,Q60&lt;=-Q$5),"Moderate Harm",Q60&lt;=-Q$6,"Large Harm",AND(Q60&gt;=0,Q60&lt;=Q$4),"Trivial Benefit",AND(Q60&lt;=Q$5,Q60&gt;=Q$4),"Small Benefit",AND(Q60&lt;=Q$6,Q60&gt;=Q$5),"Moderate Benefit",Q60&gt;=Q$6,"Large Benefit")))</f>
        <v/>
      </c>
      <c r="R62" s="45" t="str">
        <f t="array" ref="R62">IF(R60="","",(_xlfn.IFS(AND(R60&lt;=0,R60&gt;=-R$4),"Trivial Harm",AND(R60&gt;=-R$5,R60&lt;=-R$4),"Small Harm",AND(R60&gt;=-R$6,R60&lt;=-R$5),"Moderate Harm",R60&lt;=-R$6,"Large Harm",AND(R60&gt;=0,R60&lt;=R$4),"Trivial Benefit",AND(R60&lt;=R$5,R60&gt;=R$4),"Small Benefit",AND(R60&lt;=R$6,R60&gt;=R$5),"Moderate Benefit",R60&gt;=R$6,"Large Benefit")))</f>
        <v/>
      </c>
      <c r="S62" s="45" t="str">
        <f t="array" ref="S62">IF(S60="","",(_xlfn.IFS(AND(S60&lt;=0,S60&gt;=-S$4),"Trivial Harm",AND(S60&gt;=-S$5,S60&lt;=-S$4),"Small Harm",AND(S60&gt;=-S$6,S60&lt;=-S$5),"Moderate Harm",S60&lt;=-S$6,"Large Harm",AND(S60&gt;=0,S60&lt;=S$4),"Trivial Benefit",AND(S60&lt;=S$5,S60&gt;=S$4),"Small Benefit",AND(S60&lt;=S$6,S60&gt;=S$5),"Moderate Benefit",S60&gt;=S$6,"Large Benefit")))</f>
        <v/>
      </c>
      <c r="T62" s="45" t="str">
        <f t="array" ref="T62">IF(T60="","",(_xlfn.IFS(AND(T60&lt;=0,T60&gt;=-T$4),"Trivial Harm",AND(T60&gt;=-T$5,T60&lt;=-T$4),"Small Harm",AND(T60&gt;=-T$6,T60&lt;=-T$5),"Moderate Harm",T60&lt;=-T$6,"Large Harm",AND(T60&gt;=0,T60&lt;=T$4),"Trivial Benefit",AND(T60&lt;=T$5,T60&gt;=T$4),"Small Benefit",AND(T60&lt;=T$6,T60&gt;=T$5),"Moderate Benefit",T60&gt;=T$6,"Large Benefit")))</f>
        <v/>
      </c>
      <c r="U62" s="45" t="str">
        <f t="array" ref="U62">IF(U60="","",(_xlfn.IFS(AND(U60&lt;=0,U60&gt;=-U$4),"Trivial Harm",AND(U60&gt;=-U$5,U60&lt;=-U$4),"Small Harm",AND(U60&gt;=-U$6,U60&lt;=-U$5),"Moderate Harm",U60&lt;=-U$6,"Large Harm",AND(U60&gt;=0,U60&lt;=U$4),"Trivial Benefit",AND(U60&lt;=U$5,U60&gt;=U$4),"Small Benefit",AND(U60&lt;=U$6,U60&gt;=U$5),"Moderate Benefit",U60&gt;=U$6,"Large Benefit")))</f>
        <v>Trivial Harm</v>
      </c>
      <c r="V62" s="45" t="str">
        <f t="array" ref="V62">IF(V60="","",(_xlfn.IFS(AND(V60&lt;=0,V60&gt;=-V$4),"Trivial Harm",AND(V60&gt;=-V$5,V60&lt;=-V$4),"Small Harm",AND(V60&gt;=-V$6,V60&lt;=-V$5),"Moderate Harm",V60&lt;=-V$6,"Large Harm",AND(V60&gt;=0,V60&lt;=V$4),"Trivial Benefit",AND(V60&lt;=V$5,V60&gt;=V$4),"Small Benefit",AND(V60&lt;=V$6,V60&gt;=V$5),"Moderate Benefit",V60&gt;=V$6,"Large Benefit")))</f>
        <v>Trivial Harm</v>
      </c>
      <c r="W62" s="45" t="str">
        <f t="array" ref="W62">_xlfn.IFS(AND(W60&lt;=0,W60&gt;=-W$4),"Trivial Harm",AND(W60&gt;=-W$5, W60&lt;=-W$4),"Small Harm",AND(W60&gt;=-W$6, W60&lt;=-W$5),"Moderate Harm",W60&lt;=-W$6,"Large Harm",AND(W60&gt;=0,W60&lt;=W$4),"Trivial Benefit",AND(W60&lt;=W$5, W60&gt;=W$4),"Small Benefit",AND(W60&lt;=W$6, W60&gt;=W$5),"Moderate Benefit",W60&gt;=W$6,"Large Benefit")</f>
        <v>Large Benefit</v>
      </c>
      <c r="X62" s="45" t="str">
        <f t="array" ref="X62">_xlfn.IFS(AND(X60&lt;=0,X60&gt;=-X$4),"Trivial Harm",AND(X60&gt;=-X$5, X60&lt;=-X$4),"Small Harm",AND(X60&gt;=-X$6, X60&lt;=-X$5),"Moderate Harm",X60&lt;=-X$6,"Large Harm",AND(X60&gt;=0,X60&lt;=X$4),"Trivial Benefit",AND(X60&lt;=X$5, X60&gt;=X$4),"Small Benefit",AND(X60&lt;=X$6, X60&gt;=X$5),"Moderate Benefit",X60&gt;=X$6,"Large Benefit")</f>
        <v>Trivial Harm</v>
      </c>
      <c r="Y62" s="45" t="str">
        <f t="array" ref="Y62">_xlfn.IFS(AND(Y60&lt;=0,Y60&gt;=-Y$4),"Trivial Harm",AND(Y60&gt;=-Y$5, Y60&lt;=-Y$4),"Small Harm",AND(Y60&gt;=-Y$6, Y60&lt;=-Y$5),"Moderate Harm",Y60&lt;=-Y$6,"Large Harm",AND(Y60&gt;=0,Y60&lt;=Y$4),"Trivial Benefit",AND(Y60&lt;=Y$5, Y60&gt;=Y$4),"Small Benefit",AND(Y60&lt;=Y$6, Y60&gt;=Y$5),"Moderate Benefit",Y60&gt;=Y$6,"Large Benefit")</f>
        <v>Large Benefit</v>
      </c>
    </row>
    <row r="63" spans="1:27" x14ac:dyDescent="0.3">
      <c r="A63" s="20" t="s">
        <v>82</v>
      </c>
      <c r="B63" s="45">
        <f t="shared" ref="B63:V63" si="14">IF(B60="", "",  (B60*B$3)/1000)</f>
        <v>0</v>
      </c>
      <c r="C63" s="45">
        <f t="shared" si="14"/>
        <v>1.4820000000000022E-2</v>
      </c>
      <c r="D63" s="45">
        <f t="shared" si="14"/>
        <v>1.4735999999999999E-2</v>
      </c>
      <c r="E63" s="45" t="str">
        <f t="shared" si="14"/>
        <v/>
      </c>
      <c r="F63" s="45" t="str">
        <f t="shared" si="14"/>
        <v/>
      </c>
      <c r="G63" s="45" t="str">
        <f t="shared" si="14"/>
        <v/>
      </c>
      <c r="H63" s="45" t="str">
        <f t="shared" si="14"/>
        <v/>
      </c>
      <c r="I63" s="45" t="str">
        <f t="shared" si="14"/>
        <v/>
      </c>
      <c r="J63" s="45">
        <f t="shared" si="14"/>
        <v>0.11183999999999999</v>
      </c>
      <c r="K63" s="45" t="str">
        <f t="shared" si="14"/>
        <v/>
      </c>
      <c r="L63" s="45">
        <f t="shared" si="14"/>
        <v>2.7507E-2</v>
      </c>
      <c r="M63" s="45" t="str">
        <f t="shared" si="14"/>
        <v/>
      </c>
      <c r="N63" s="45" t="str">
        <f t="shared" si="14"/>
        <v/>
      </c>
      <c r="O63" s="45" t="str">
        <f t="shared" si="14"/>
        <v/>
      </c>
      <c r="P63" s="45" t="str">
        <f t="shared" si="14"/>
        <v/>
      </c>
      <c r="Q63" s="45" t="str">
        <f t="shared" si="14"/>
        <v/>
      </c>
      <c r="R63" s="45" t="str">
        <f t="shared" si="14"/>
        <v/>
      </c>
      <c r="S63" s="45" t="str">
        <f t="shared" si="14"/>
        <v/>
      </c>
      <c r="T63" s="45" t="str">
        <f t="shared" si="14"/>
        <v/>
      </c>
      <c r="U63" s="45">
        <f t="shared" si="14"/>
        <v>-1.0800000000000001E-2</v>
      </c>
      <c r="V63" s="45">
        <f t="shared" si="14"/>
        <v>-2.7000000000000001E-3</v>
      </c>
      <c r="W63" s="46">
        <f>SUMIF($B63:$V63, "&gt;0")</f>
        <v>0.16890300000000003</v>
      </c>
      <c r="X63" s="46">
        <f>SUMIF($B63:$V63, "&lt;0")-U63</f>
        <v>-2.700000000000001E-3</v>
      </c>
      <c r="Y63" s="46">
        <f>SUM(W63:X63)</f>
        <v>0.16620300000000002</v>
      </c>
    </row>
    <row r="64" spans="1:27" outlineLevel="1" x14ac:dyDescent="0.3">
      <c r="A64" s="40" t="s">
        <v>113</v>
      </c>
      <c r="B64" s="41">
        <v>1</v>
      </c>
      <c r="C64" s="41"/>
      <c r="D64" s="41"/>
      <c r="E64" s="41"/>
      <c r="F64" s="41"/>
      <c r="G64" s="41"/>
      <c r="H64" s="41"/>
      <c r="I64" s="41"/>
      <c r="J64" s="41"/>
      <c r="K64" s="41"/>
      <c r="L64" s="41">
        <v>86</v>
      </c>
      <c r="M64" s="41"/>
      <c r="N64" s="41"/>
      <c r="O64" s="41"/>
      <c r="P64" s="41"/>
      <c r="Q64" s="41"/>
      <c r="R64" s="41"/>
      <c r="S64" s="41"/>
      <c r="T64" s="41"/>
      <c r="U64" s="42">
        <v>-36</v>
      </c>
      <c r="V64" s="43">
        <v>-45</v>
      </c>
      <c r="W64" s="40">
        <f>W67</f>
        <v>4.5634000000000001E-2</v>
      </c>
      <c r="X64" s="40">
        <f>X67</f>
        <v>-6.7500000000000025E-3</v>
      </c>
      <c r="Y64" s="40">
        <f>Y67</f>
        <v>3.8884000000000002E-2</v>
      </c>
      <c r="Z64" s="4">
        <f>COUNTA(B64:V64)</f>
        <v>4</v>
      </c>
      <c r="AA64" s="20">
        <f>Z64-1</f>
        <v>3</v>
      </c>
    </row>
    <row r="65" spans="1:27" outlineLevel="1" x14ac:dyDescent="0.3">
      <c r="A65" s="4" t="s">
        <v>77</v>
      </c>
      <c r="B65" s="44" t="s">
        <v>79</v>
      </c>
      <c r="C65" s="44"/>
      <c r="D65" s="44"/>
      <c r="E65" s="44"/>
      <c r="F65" s="44"/>
      <c r="G65" s="44"/>
      <c r="H65" s="44"/>
      <c r="I65" s="44"/>
      <c r="J65" s="44"/>
      <c r="K65" s="44"/>
      <c r="L65" s="44" t="s">
        <v>79</v>
      </c>
      <c r="M65" s="44"/>
      <c r="N65" s="44"/>
      <c r="O65" s="44"/>
      <c r="P65" s="44"/>
      <c r="Q65" s="44"/>
      <c r="R65" s="44"/>
      <c r="S65" s="44"/>
      <c r="T65" s="44"/>
      <c r="U65" s="44" t="s">
        <v>79</v>
      </c>
      <c r="V65" s="44" t="s">
        <v>80</v>
      </c>
      <c r="W65" s="44"/>
      <c r="X65" s="44"/>
      <c r="Y65" s="44" t="s">
        <v>79</v>
      </c>
    </row>
    <row r="66" spans="1:27" outlineLevel="1" x14ac:dyDescent="0.3">
      <c r="A66" s="20" t="s">
        <v>81</v>
      </c>
      <c r="B66" s="45" t="str">
        <f t="array" ref="B66">IF(B64="","",(_xlfn.IFS(AND(B64&lt;=0,B64&gt;=-B$4),"Trivial Harm",AND(B64&gt;=-B$5,B64&lt;=-B$4),"Small Harm",AND(B64&gt;=-B$6,B64&lt;=-B$5),"Moderate Harm",B64&lt;=-B$6,"Large Harm",AND(B64&gt;=0,B64&lt;=B$4),"Trivial Benefit",AND(B64&lt;=B$5,B64&gt;=B$4),"Small Benefit",AND(B64&lt;=B$6,B64&gt;=B$5),"Moderate Benefit",B64&gt;=B$6,"Large Benefit")))</f>
        <v>Trivial Benefit</v>
      </c>
      <c r="C66" s="45" t="str">
        <f t="array" ref="C66">IF(C64="","",(_xlfn.IFS(AND(C64&lt;=0,C64&gt;=-C$4),"Trivial Harm",AND(C64&gt;=-C$5,C64&lt;=-C$4),"Small Harm",AND(C64&gt;=-C$6,C64&lt;=-C$5),"Moderate Harm",C64&lt;=-C$6,"Large Harm",AND(C64&gt;=0,C64&lt;=C$4),"Trivial Benefit",AND(C64&lt;=C$5,C64&gt;=C$4),"Small Benefit",AND(C64&lt;=C$6,C64&gt;=C$5),"Moderate Benefit",C64&gt;=C$6,"Large Benefit")))</f>
        <v/>
      </c>
      <c r="E66" s="45"/>
      <c r="F66" s="45" t="str">
        <f t="array" ref="F66">IF(F64="","",(_xlfn.IFS(AND(F64&lt;=0,F64&gt;=-F$4),"Trivial Harm",AND(F64&gt;=-F$5,F64&lt;=-F$4),"Small Harm",AND(F64&gt;=-F$6,F64&lt;=-F$5),"Moderate Harm",F64&lt;=-F$6,"Large Harm",AND(F64&gt;=0,F64&lt;=F$4),"Trivial Benefit",AND(F64&lt;=F$5,F64&gt;=F$4),"Small Benefit",AND(F64&lt;=F$6,F64&gt;=F$5),"Moderate Benefit",F64&gt;=F$6,"Large Benefit")))</f>
        <v/>
      </c>
      <c r="G66" s="45" t="str">
        <f t="array" ref="G66">IF(G64="","",(_xlfn.IFS(AND(G64&lt;=0,G64&gt;=-G$4),"Trivial Harm",AND(G64&gt;=-G$5,G64&lt;=-G$4),"Small Harm",AND(G64&gt;=-G$6,G64&lt;=-G$5),"Moderate Harm",G64&lt;=-G$6,"Large Harm",AND(G64&gt;=0,G64&lt;=G$4),"Trivial Benefit",AND(G64&lt;=G$5,G64&gt;=G$4),"Small Benefit",AND(G64&lt;=G$6,G64&gt;=G$5),"Moderate Benefit",G64&gt;=G$6,"Large Benefit")))</f>
        <v/>
      </c>
      <c r="H66" s="45" t="str">
        <f t="array" ref="H66">IF(H64="","",(_xlfn.IFS(AND(H64&lt;=0,H64&gt;=-H$4),"Trivial Harm",AND(H64&gt;=-H$5,H64&lt;=-H$4),"Small Harm",AND(H64&gt;=-H$6,H64&lt;=-H$5),"Moderate Harm",H64&lt;=-H$6,"Large Harm",AND(H64&gt;=0,H64&lt;=H$4),"Trivial Benefit",AND(H64&lt;=H$5,H64&gt;=H$4),"Small Benefit",AND(H64&lt;=H$6,H64&gt;=H$5),"Moderate Benefit",H64&gt;=H$6,"Large Benefit")))</f>
        <v/>
      </c>
      <c r="I66" s="45" t="str">
        <f t="array" ref="I66">IF(I64="","",(_xlfn.IFS(AND(I64&lt;=0,I64&gt;=-I$4),"Trivial Harm",AND(I64&gt;=-I$5,I64&lt;=-I$4),"Small Harm",AND(I64&gt;=-I$6,I64&lt;=-I$5),"Moderate Harm",I64&lt;=-I$6,"Large Harm",AND(I64&gt;=0,I64&lt;=I$4),"Trivial Benefit",AND(I64&lt;=I$5,I64&gt;=I$4),"Small Benefit",AND(I64&lt;=I$6,I64&gt;=I$5),"Moderate Benefit",I64&gt;=I$6,"Large Benefit")))</f>
        <v/>
      </c>
      <c r="J66" s="45" t="str">
        <f t="array" ref="J66">IF(J64="","",(_xlfn.IFS(AND(J64&lt;=0,J64&gt;=-J$4),"Trivial Harm",AND(J64&gt;=-J$5,J64&lt;=-J$4),"Small Harm",AND(J64&gt;=-J$6,J64&lt;=-J$5),"Moderate Harm",J64&lt;=-J$6,"Large Harm",AND(J64&gt;=0,J64&lt;=J$4),"Trivial Benefit",AND(J64&lt;=J$5,J64&gt;=J$4),"Small Benefit",AND(J64&lt;=J$6,J64&gt;=J$5),"Moderate Benefit",J64&gt;=J$6,"Large Benefit")))</f>
        <v/>
      </c>
      <c r="K66" s="45" t="str">
        <f t="array" ref="K66">IF(K64="","",(_xlfn.IFS(AND(K64&lt;=0,K64&gt;=-K$4),"Trivial Harm",AND(K64&gt;=-K$5,K64&lt;=-K$4),"Small Harm",AND(K64&gt;=-K$6,K64&lt;=-K$5),"Moderate Harm",K64&lt;=-K$6,"Large Harm",AND(K64&gt;=0,K64&lt;=K$4),"Trivial Benefit",AND(K64&lt;=K$5,K64&gt;=K$4),"Small Benefit",AND(K64&lt;=K$6,K64&gt;=K$5),"Moderate Benefit",K64&gt;=K$6,"Large Benefit")))</f>
        <v/>
      </c>
      <c r="L66" s="45" t="str">
        <f t="array" ref="L66">IF(L64="","",(_xlfn.IFS(AND(L64&lt;=0,L64&gt;=-L$4),"Trivial Harm",AND(L64&gt;=-L$5,L64&lt;=-L$4),"Small Harm",AND(L64&gt;=-L$6,L64&lt;=-L$5),"Moderate Harm",L64&lt;=-L$6,"Large Harm",AND(L64&gt;=0,L64&lt;=L$4),"Trivial Benefit",AND(L64&lt;=L$5,L64&gt;=L$4),"Small Benefit",AND(L64&lt;=L$6,L64&gt;=L$5),"Moderate Benefit",L64&gt;=L$6,"Large Benefit")))</f>
        <v>Moderate Benefit</v>
      </c>
      <c r="M66" s="45" t="str">
        <f t="array" ref="M66">IF(M64="","",(_xlfn.IFS(AND(M64&lt;=0,M64&gt;=-M$4),"Trivial Harm",AND(M64&gt;=-M$5,M64&lt;=-M$4),"Small Harm",AND(M64&gt;=-M$6,M64&lt;=-M$5),"Moderate Harm",M64&lt;=-M$6,"Large Harm",AND(M64&gt;=0,M64&lt;=M$4),"Trivial Benefit",AND(M64&lt;=M$5,M64&gt;=M$4),"Small Benefit",AND(M64&lt;=M$6,M64&gt;=M$5),"Moderate Benefit",M64&gt;=M$6,"Large Benefit")))</f>
        <v/>
      </c>
      <c r="N66" s="45" t="str">
        <f t="array" ref="N66">IF(N64="","",(_xlfn.IFS(AND(N64&lt;=0,N64&gt;=-N$4),"Trivial Harm",AND(N64&gt;=-N$5,N64&lt;=-N$4),"Small Harm",AND(N64&gt;=-N$6,N64&lt;=-N$5),"Moderate Harm",N64&lt;=-N$6,"Large Harm",AND(N64&gt;=0,N64&lt;=N$4),"Trivial Benefit",AND(N64&lt;=N$5,N64&gt;=N$4),"Small Benefit",AND(N64&lt;=N$6,N64&gt;=N$5),"Moderate Benefit",N64&gt;=N$6,"Large Benefit")))</f>
        <v/>
      </c>
      <c r="O66" s="45" t="str">
        <f t="array" ref="O66">IF(O64="","",(_xlfn.IFS(AND(O64&lt;=0,O64&gt;=-O$4),"Trivial Harm",AND(O64&gt;=-O$5,O64&lt;=-O$4),"Small Harm",AND(O64&gt;=-O$6,O64&lt;=-O$5),"Moderate Harm",O64&lt;=-O$6,"Large Harm",AND(O64&gt;=0,O64&lt;=O$4),"Trivial Benefit",AND(O64&lt;=O$5,O64&gt;=O$4),"Small Benefit",AND(O64&lt;=O$6,O64&gt;=O$5),"Moderate Benefit",O64&gt;=O$6,"Large Benefit")))</f>
        <v/>
      </c>
      <c r="P66" s="45" t="str">
        <f t="array" ref="P66">IF(P64="","",(_xlfn.IFS(AND(P64&lt;=0,P64&gt;=-P$4),"Trivial Harm",AND(P64&gt;=-P$5,P64&lt;=-P$4),"Small Harm",AND(P64&gt;=-P$6,P64&lt;=-P$5),"Moderate Harm",P64&lt;=-P$6,"Large Harm",AND(P64&gt;=0,P64&lt;=P$4),"Trivial Benefit",AND(P64&lt;=P$5,P64&gt;=P$4),"Small Benefit",AND(P64&lt;=P$6,P64&gt;=P$5),"Moderate Benefit",P64&gt;=P$6,"Large Benefit")))</f>
        <v/>
      </c>
      <c r="Q66" s="45" t="str">
        <f t="array" ref="Q66">IF(Q64="","",(_xlfn.IFS(AND(Q64&lt;=0,Q64&gt;=-Q$4),"Trivial Harm",AND(Q64&gt;=-Q$5,Q64&lt;=-Q$4),"Small Harm",AND(Q64&gt;=-Q$6,Q64&lt;=-Q$5),"Moderate Harm",Q64&lt;=-Q$6,"Large Harm",AND(Q64&gt;=0,Q64&lt;=Q$4),"Trivial Benefit",AND(Q64&lt;=Q$5,Q64&gt;=Q$4),"Small Benefit",AND(Q64&lt;=Q$6,Q64&gt;=Q$5),"Moderate Benefit",Q64&gt;=Q$6,"Large Benefit")))</f>
        <v/>
      </c>
      <c r="R66" s="45" t="str">
        <f t="array" ref="R66">IF(R64="","",(_xlfn.IFS(AND(R64&lt;=0,R64&gt;=-R$4),"Trivial Harm",AND(R64&gt;=-R$5,R64&lt;=-R$4),"Small Harm",AND(R64&gt;=-R$6,R64&lt;=-R$5),"Moderate Harm",R64&lt;=-R$6,"Large Harm",AND(R64&gt;=0,R64&lt;=R$4),"Trivial Benefit",AND(R64&lt;=R$5,R64&gt;=R$4),"Small Benefit",AND(R64&lt;=R$6,R64&gt;=R$5),"Moderate Benefit",R64&gt;=R$6,"Large Benefit")))</f>
        <v/>
      </c>
      <c r="S66" s="45" t="str">
        <f t="array" ref="S66">IF(S64="","",(_xlfn.IFS(AND(S64&lt;=0,S64&gt;=-S$4),"Trivial Harm",AND(S64&gt;=-S$5,S64&lt;=-S$4),"Small Harm",AND(S64&gt;=-S$6,S64&lt;=-S$5),"Moderate Harm",S64&lt;=-S$6,"Large Harm",AND(S64&gt;=0,S64&lt;=S$4),"Trivial Benefit",AND(S64&lt;=S$5,S64&gt;=S$4),"Small Benefit",AND(S64&lt;=S$6,S64&gt;=S$5),"Moderate Benefit",S64&gt;=S$6,"Large Benefit")))</f>
        <v/>
      </c>
      <c r="T66" s="45" t="str">
        <f t="array" ref="T66">IF(T64="","",(_xlfn.IFS(AND(T64&lt;=0,T64&gt;=-T$4),"Trivial Harm",AND(T64&gt;=-T$5,T64&lt;=-T$4),"Small Harm",AND(T64&gt;=-T$6,T64&lt;=-T$5),"Moderate Harm",T64&lt;=-T$6,"Large Harm",AND(T64&gt;=0,T64&lt;=T$4),"Trivial Benefit",AND(T64&lt;=T$5,T64&gt;=T$4),"Small Benefit",AND(T64&lt;=T$6,T64&gt;=T$5),"Moderate Benefit",T64&gt;=T$6,"Large Benefit")))</f>
        <v/>
      </c>
      <c r="U66" s="45" t="str">
        <f t="array" ref="U66">IF(U64="","",(_xlfn.IFS(AND(U64&lt;=0,U64&gt;=-U$4),"Trivial Harm",AND(U64&gt;=-U$5,U64&lt;=-U$4),"Small Harm",AND(U64&gt;=-U$6,U64&lt;=-U$5),"Moderate Harm",U64&lt;=-U$6,"Large Harm",AND(U64&gt;=0,U64&lt;=U$4),"Trivial Benefit",AND(U64&lt;=U$5,U64&gt;=U$4),"Small Benefit",AND(U64&lt;=U$6,U64&gt;=U$5),"Moderate Benefit",U64&gt;=U$6,"Large Benefit")))</f>
        <v>Trivial Harm</v>
      </c>
      <c r="V66" s="45" t="str">
        <f t="array" ref="V66">IF(V64="","",(_xlfn.IFS(AND(V64&lt;=0,V64&gt;=-V$4),"Trivial Harm",AND(V64&gt;=-V$5,V64&lt;=-V$4),"Small Harm",AND(V64&gt;=-V$6,V64&lt;=-V$5),"Moderate Harm",V64&lt;=-V$6,"Large Harm",AND(V64&gt;=0,V64&lt;=V$4),"Trivial Benefit",AND(V64&lt;=V$5,V64&gt;=V$4),"Small Benefit",AND(V64&lt;=V$6,V64&gt;=V$5),"Moderate Benefit",V64&gt;=V$6,"Large Benefit")))</f>
        <v>Trivial Harm</v>
      </c>
      <c r="W66" s="45" t="str">
        <f t="array" ref="W66">_xlfn.IFS(AND(W64&lt;=0,W64&gt;=-W$4),"Trivial Harm",AND(W64&gt;=-W$5, W64&lt;=-W$4),"Small Harm",AND(W64&gt;=-W$6, W64&lt;=-W$5),"Moderate Harm",W64&lt;=-W$6,"Large Harm",AND(W64&gt;=0,W64&lt;=W$4),"Trivial Benefit",AND(W64&lt;=W$5, W64&gt;=W$4),"Small Benefit",AND(W64&lt;=W$6, W64&gt;=W$5),"Moderate Benefit",W64&gt;=W$6,"Large Benefit")</f>
        <v>Moderate Benefit</v>
      </c>
      <c r="X66" s="45" t="str">
        <f t="array" ref="X66">_xlfn.IFS(AND(X64&lt;=0,X64&gt;=-X$4),"Trivial Harm",AND(X64&gt;=-X$5, X64&lt;=-X$4),"Small Harm",AND(X64&gt;=-X$6, X64&lt;=-X$5),"Moderate Harm",X64&lt;=-X$6,"Large Harm",AND(X64&gt;=0,X64&lt;=X$4),"Trivial Benefit",AND(X64&lt;=X$5, X64&gt;=X$4),"Small Benefit",AND(X64&lt;=X$6, X64&gt;=X$5),"Moderate Benefit",X64&gt;=X$6,"Large Benefit")</f>
        <v>Trivial Harm</v>
      </c>
      <c r="Y66" s="45" t="str">
        <f t="array" ref="Y66">_xlfn.IFS(AND(Y64&lt;=0,Y64&gt;=-Y$4),"Trivial Harm",AND(Y64&gt;=-Y$5, Y64&lt;=-Y$4),"Small Harm",AND(Y64&gt;=-Y$6, Y64&lt;=-Y$5),"Moderate Harm",Y64&lt;=-Y$6,"Large Harm",AND(Y64&gt;=0,Y64&lt;=Y$4),"Trivial Benefit",AND(Y64&lt;=Y$5, Y64&gt;=Y$4),"Small Benefit",AND(Y64&lt;=Y$6, Y64&gt;=Y$5),"Moderate Benefit",Y64&gt;=Y$6,"Large Benefit")</f>
        <v>Moderate Benefit</v>
      </c>
    </row>
    <row r="67" spans="1:27" outlineLevel="1" x14ac:dyDescent="0.3">
      <c r="A67" s="20" t="s">
        <v>82</v>
      </c>
      <c r="B67" s="45">
        <f>IF(B64="", "",  (B64*B$3)/1000)</f>
        <v>1E-3</v>
      </c>
      <c r="C67" s="45" t="str">
        <f>IF(C64="", "",  (C64*C$3)/1000)</f>
        <v/>
      </c>
      <c r="E67" s="45"/>
      <c r="F67" s="45" t="str">
        <f t="shared" ref="F67:V67" si="15">IF(F64="", "",  (F64*F$3)/1000)</f>
        <v/>
      </c>
      <c r="G67" s="45" t="str">
        <f t="shared" si="15"/>
        <v/>
      </c>
      <c r="H67" s="45" t="str">
        <f t="shared" si="15"/>
        <v/>
      </c>
      <c r="I67" s="45" t="str">
        <f t="shared" si="15"/>
        <v/>
      </c>
      <c r="J67" s="45" t="str">
        <f t="shared" si="15"/>
        <v/>
      </c>
      <c r="K67" s="45" t="str">
        <f t="shared" si="15"/>
        <v/>
      </c>
      <c r="L67" s="45">
        <f t="shared" si="15"/>
        <v>4.4634E-2</v>
      </c>
      <c r="M67" s="45" t="str">
        <f t="shared" si="15"/>
        <v/>
      </c>
      <c r="N67" s="45" t="str">
        <f t="shared" si="15"/>
        <v/>
      </c>
      <c r="O67" s="45" t="str">
        <f t="shared" si="15"/>
        <v/>
      </c>
      <c r="P67" s="45" t="str">
        <f t="shared" si="15"/>
        <v/>
      </c>
      <c r="Q67" s="45" t="str">
        <f t="shared" si="15"/>
        <v/>
      </c>
      <c r="R67" s="45" t="str">
        <f t="shared" si="15"/>
        <v/>
      </c>
      <c r="S67" s="45" t="str">
        <f t="shared" si="15"/>
        <v/>
      </c>
      <c r="T67" s="45" t="str">
        <f t="shared" si="15"/>
        <v/>
      </c>
      <c r="U67" s="45">
        <f t="shared" si="15"/>
        <v>-1.44E-2</v>
      </c>
      <c r="V67" s="45">
        <f t="shared" si="15"/>
        <v>-6.7500000000000008E-3</v>
      </c>
      <c r="W67" s="46">
        <f>SUMIF($B67:$V67, "&gt;0")</f>
        <v>4.5634000000000001E-2</v>
      </c>
      <c r="X67" s="46">
        <f>SUMIF($B67:$V67, "&lt;0")-U67</f>
        <v>-6.7500000000000025E-3</v>
      </c>
      <c r="Y67" s="46">
        <f>SUM(W67:X67)</f>
        <v>3.8884000000000002E-2</v>
      </c>
    </row>
    <row r="68" spans="1:27" outlineLevel="1" x14ac:dyDescent="0.3">
      <c r="A68" s="40" t="s">
        <v>114</v>
      </c>
      <c r="B68" s="41">
        <v>0</v>
      </c>
      <c r="C68" s="41"/>
      <c r="D68" s="41"/>
      <c r="E68" s="41">
        <f>(0.05/0.2)*E4</f>
        <v>7.9591836734693997</v>
      </c>
      <c r="F68" s="85">
        <f>(0.5/0.5)*F5</f>
        <v>62.653061224489797</v>
      </c>
      <c r="G68" s="41"/>
      <c r="H68" s="41"/>
      <c r="I68" s="41"/>
      <c r="J68" s="41"/>
      <c r="K68" s="41"/>
      <c r="L68" s="41">
        <v>-6</v>
      </c>
      <c r="M68" s="41"/>
      <c r="N68" s="41"/>
      <c r="O68" s="41"/>
      <c r="P68" s="41">
        <v>230</v>
      </c>
      <c r="Q68" s="41"/>
      <c r="R68" s="41"/>
      <c r="S68" s="41"/>
      <c r="T68" s="41"/>
      <c r="U68" s="42">
        <v>-35</v>
      </c>
      <c r="V68" s="43">
        <v>0</v>
      </c>
      <c r="W68" s="40">
        <f>W71</f>
        <v>9.2100000000000015E-2</v>
      </c>
      <c r="X68" s="40">
        <f>X71</f>
        <v>-3.1140000000000004E-3</v>
      </c>
      <c r="Y68" s="40">
        <f>Y71</f>
        <v>8.898600000000001E-2</v>
      </c>
      <c r="Z68" s="4">
        <f>COUNTA(B68:V68)</f>
        <v>7</v>
      </c>
      <c r="AA68" s="20">
        <f>Z68-1</f>
        <v>6</v>
      </c>
    </row>
    <row r="69" spans="1:27" outlineLevel="1" x14ac:dyDescent="0.3">
      <c r="A69" s="4" t="s">
        <v>77</v>
      </c>
      <c r="B69" s="44" t="s">
        <v>79</v>
      </c>
      <c r="C69" s="44"/>
      <c r="D69" s="44"/>
      <c r="E69" s="44" t="s">
        <v>80</v>
      </c>
      <c r="F69" s="44" t="s">
        <v>80</v>
      </c>
      <c r="G69" s="44"/>
      <c r="H69" s="44"/>
      <c r="I69" s="44"/>
      <c r="J69" s="44"/>
      <c r="K69" s="44"/>
      <c r="L69" s="44" t="s">
        <v>79</v>
      </c>
      <c r="M69" s="44"/>
      <c r="N69" s="44"/>
      <c r="O69" s="44"/>
      <c r="P69" s="44" t="s">
        <v>80</v>
      </c>
      <c r="Q69" s="44"/>
      <c r="R69" s="44"/>
      <c r="S69" s="44"/>
      <c r="T69" s="44"/>
      <c r="U69" s="44" t="s">
        <v>79</v>
      </c>
      <c r="V69" s="44" t="s">
        <v>80</v>
      </c>
      <c r="W69" s="44"/>
      <c r="X69" s="44"/>
      <c r="Y69" s="44" t="s">
        <v>79</v>
      </c>
    </row>
    <row r="70" spans="1:27" outlineLevel="1" x14ac:dyDescent="0.3">
      <c r="A70" s="20" t="s">
        <v>81</v>
      </c>
      <c r="B70" s="45" t="str">
        <f t="array" ref="B70">IF(B68="","",(_xlfn.IFS(AND(B68&lt;=0,B68&gt;=-B$4),"Trivial Harm",AND(B68&gt;=-B$5,B68&lt;=-B$4),"Small Harm",AND(B68&gt;=-B$6,B68&lt;=-B$5),"Moderate Harm",B68&lt;=-B$6,"Large Harm",AND(B68&gt;=0,B68&lt;=B$4),"Trivial Benefit",AND(B68&lt;=B$5,B68&gt;=B$4),"Small Benefit",AND(B68&lt;=B$6,B68&gt;=B$5),"Moderate Benefit",B68&gt;=B$6,"Large Benefit")))</f>
        <v>Trivial Harm</v>
      </c>
      <c r="C70" s="45" t="str">
        <f t="array" ref="C70">IF(C68="","",(_xlfn.IFS(AND(C68&lt;=0,C68&gt;=-C$4),"Trivial Harm",AND(C68&gt;=-C$5,C68&lt;=-C$4),"Small Harm",AND(C68&gt;=-C$6,C68&lt;=-C$5),"Moderate Harm",C68&lt;=-C$6,"Large Harm",AND(C68&gt;=0,C68&lt;=C$4),"Trivial Benefit",AND(C68&lt;=C$5,C68&gt;=C$4),"Small Benefit",AND(C68&lt;=C$6,C68&gt;=C$5),"Moderate Benefit",C68&gt;=C$6,"Large Benefit")))</f>
        <v/>
      </c>
      <c r="D70" s="45" t="str">
        <f t="array" ref="D70">IF(D68="","",(_xlfn.IFS(AND(D68&lt;=0,D68&gt;=-D$4),"Trivial Harm",AND(D68&gt;=-D$5,D68&lt;=-D$4),"Small Harm",AND(D68&gt;=-D$6,D68&lt;=-D$5),"Moderate Harm",D68&lt;=-D$6,"Large Harm",AND(D68&gt;=0,D68&lt;=D$4),"Trivial Benefit",AND(D68&lt;=D$5,D68&gt;=D$4),"Small Benefit",AND(D68&lt;=D$6,D68&gt;=D$5),"Moderate Benefit",D68&gt;=D$6,"Large Benefit")))</f>
        <v/>
      </c>
      <c r="E70" s="45" t="str">
        <f t="array" ref="E70">IF(E68="","",(_xlfn.IFS(AND(E68&lt;=0,E68&gt;=-E$4),"Trivial Harm",AND(E68&gt;=-E$5,E68&lt;=-E$4),"Small Harm",AND(E68&gt;=-E$6,E68&lt;=-E$5),"Moderate Harm",E68&lt;=-E$6,"Large Harm",AND(E68&gt;=0,E68&lt;=E$4),"Trivial Benefit",AND(E68&lt;=E$5,E68&gt;=E$4),"Small Benefit",AND(E68&lt;=E$6,E68&gt;=E$5),"Moderate Benefit",E68&gt;=E$6,"Large Benefit")))</f>
        <v>Trivial Benefit</v>
      </c>
      <c r="F70" s="45" t="str">
        <f t="array" ref="F70">IF(F68="","",(_xlfn.IFS(AND(F68&lt;=0,F68&gt;=-F$4),"Trivial Harm",AND(F68&gt;=-F$5,F68&lt;=-F$4),"Small Harm",AND(F68&gt;=-F$6,F68&lt;=-F$5),"Moderate Harm",F68&lt;=-F$6,"Large Harm",AND(F68&gt;=0,F68&lt;=F$4),"Trivial Benefit",AND(F68&lt;=F$5,F68&gt;=F$4),"Small Benefit",AND(F68&lt;=F$6,F68&gt;=F$5),"Moderate Benefit",F68&gt;=F$6,"Large Benefit")))</f>
        <v>Small Benefit</v>
      </c>
      <c r="G70" s="45" t="str">
        <f t="array" ref="G70">IF(G68="","",(_xlfn.IFS(AND(G68&lt;=0,G68&gt;=-G$4),"Trivial Harm",AND(G68&gt;=-G$5,G68&lt;=-G$4),"Small Harm",AND(G68&gt;=-G$6,G68&lt;=-G$5),"Moderate Harm",G68&lt;=-G$6,"Large Harm",AND(G68&gt;=0,G68&lt;=G$4),"Trivial Benefit",AND(G68&lt;=G$5,G68&gt;=G$4),"Small Benefit",AND(G68&lt;=G$6,G68&gt;=G$5),"Moderate Benefit",G68&gt;=G$6,"Large Benefit")))</f>
        <v/>
      </c>
      <c r="H70" s="45" t="str">
        <f t="array" ref="H70">IF(H68="","",(_xlfn.IFS(AND(H68&lt;=0,H68&gt;=-H$4),"Trivial Harm",AND(H68&gt;=-H$5,H68&lt;=-H$4),"Small Harm",AND(H68&gt;=-H$6,H68&lt;=-H$5),"Moderate Harm",H68&lt;=-H$6,"Large Harm",AND(H68&gt;=0,H68&lt;=H$4),"Trivial Benefit",AND(H68&lt;=H$5,H68&gt;=H$4),"Small Benefit",AND(H68&lt;=H$6,H68&gt;=H$5),"Moderate Benefit",H68&gt;=H$6,"Large Benefit")))</f>
        <v/>
      </c>
      <c r="I70" s="45" t="str">
        <f t="array" ref="I70">IF(I68="","",(_xlfn.IFS(AND(I68&lt;=0,I68&gt;=-I$4),"Trivial Harm",AND(I68&gt;=-I$5,I68&lt;=-I$4),"Small Harm",AND(I68&gt;=-I$6,I68&lt;=-I$5),"Moderate Harm",I68&lt;=-I$6,"Large Harm",AND(I68&gt;=0,I68&lt;=I$4),"Trivial Benefit",AND(I68&lt;=I$5,I68&gt;=I$4),"Small Benefit",AND(I68&lt;=I$6,I68&gt;=I$5),"Moderate Benefit",I68&gt;=I$6,"Large Benefit")))</f>
        <v/>
      </c>
      <c r="J70" s="45" t="str">
        <f t="array" ref="J70">IF(J68="","",(_xlfn.IFS(AND(J68&lt;=0,J68&gt;=-J$4),"Trivial Harm",AND(J68&gt;=-J$5,J68&lt;=-J$4),"Small Harm",AND(J68&gt;=-J$6,J68&lt;=-J$5),"Moderate Harm",J68&lt;=-J$6,"Large Harm",AND(J68&gt;=0,J68&lt;=J$4),"Trivial Benefit",AND(J68&lt;=J$5,J68&gt;=J$4),"Small Benefit",AND(J68&lt;=J$6,J68&gt;=J$5),"Moderate Benefit",J68&gt;=J$6,"Large Benefit")))</f>
        <v/>
      </c>
      <c r="K70" s="45" t="str">
        <f t="array" ref="K70">IF(K68="","",(_xlfn.IFS(AND(K68&lt;=0,K68&gt;=-K$4),"Trivial Harm",AND(K68&gt;=-K$5,K68&lt;=-K$4),"Small Harm",AND(K68&gt;=-K$6,K68&lt;=-K$5),"Moderate Harm",K68&lt;=-K$6,"Large Harm",AND(K68&gt;=0,K68&lt;=K$4),"Trivial Benefit",AND(K68&lt;=K$5,K68&gt;=K$4),"Small Benefit",AND(K68&lt;=K$6,K68&gt;=K$5),"Moderate Benefit",K68&gt;=K$6,"Large Benefit")))</f>
        <v/>
      </c>
      <c r="L70" s="45" t="str">
        <f t="array" ref="L70">IF(L68="","",(_xlfn.IFS(AND(L68&lt;=0,L68&gt;=-L$4),"Trivial Harm",AND(L68&gt;=-L$5,L68&lt;=-L$4),"Small Harm",AND(L68&gt;=-L$6,L68&lt;=-L$5),"Moderate Harm",L68&lt;=-L$6,"Large Harm",AND(L68&gt;=0,L68&lt;=L$4),"Trivial Benefit",AND(L68&lt;=L$5,L68&gt;=L$4),"Small Benefit",AND(L68&lt;=L$6,L68&gt;=L$5),"Moderate Benefit",L68&gt;=L$6,"Large Benefit")))</f>
        <v>Trivial Harm</v>
      </c>
      <c r="M70" s="45" t="str">
        <f t="array" ref="M70">IF(M68="","",(_xlfn.IFS(AND(M68&lt;=0,M68&gt;=-M$4),"Trivial Harm",AND(M68&gt;=-M$5,M68&lt;=-M$4),"Small Harm",AND(M68&gt;=-M$6,M68&lt;=-M$5),"Moderate Harm",M68&lt;=-M$6,"Large Harm",AND(M68&gt;=0,M68&lt;=M$4),"Trivial Benefit",AND(M68&lt;=M$5,M68&gt;=M$4),"Small Benefit",AND(M68&lt;=M$6,M68&gt;=M$5),"Moderate Benefit",M68&gt;=M$6,"Large Benefit")))</f>
        <v/>
      </c>
      <c r="N70" s="45" t="str">
        <f t="array" ref="N70">IF(N68="","",(_xlfn.IFS(AND(N68&lt;=0,N68&gt;=-N$4),"Trivial Harm",AND(N68&gt;=-N$5,N68&lt;=-N$4),"Small Harm",AND(N68&gt;=-N$6,N68&lt;=-N$5),"Moderate Harm",N68&lt;=-N$6,"Large Harm",AND(N68&gt;=0,N68&lt;=N$4),"Trivial Benefit",AND(N68&lt;=N$5,N68&gt;=N$4),"Small Benefit",AND(N68&lt;=N$6,N68&gt;=N$5),"Moderate Benefit",N68&gt;=N$6,"Large Benefit")))</f>
        <v/>
      </c>
      <c r="O70" s="45" t="str">
        <f t="array" ref="O70">IF(O68="","",(_xlfn.IFS(AND(O68&lt;=0,O68&gt;=-O$4),"Trivial Harm",AND(O68&gt;=-O$5,O68&lt;=-O$4),"Small Harm",AND(O68&gt;=-O$6,O68&lt;=-O$5),"Moderate Harm",O68&lt;=-O$6,"Large Harm",AND(O68&gt;=0,O68&lt;=O$4),"Trivial Benefit",AND(O68&lt;=O$5,O68&gt;=O$4),"Small Benefit",AND(O68&lt;=O$6,O68&gt;=O$5),"Moderate Benefit",O68&gt;=O$6,"Large Benefit")))</f>
        <v/>
      </c>
      <c r="P70" s="45" t="str">
        <f t="array" ref="P70">IF(P68="","",(_xlfn.IFS(AND(P68&lt;=0,P68&gt;=-P$4),"Trivial Harm",AND(P68&gt;=-P$5,P68&lt;=-P$4),"Small Harm",AND(P68&gt;=-P$6,P68&lt;=-P$5),"Moderate Harm",P68&lt;=-P$6,"Large Harm",AND(P68&gt;=0,P68&lt;=P$4),"Trivial Benefit",AND(P68&lt;=P$5,P68&gt;=P$4),"Small Benefit",AND(P68&lt;=P$6,P68&gt;=P$5),"Moderate Benefit",P68&gt;=P$6,"Large Benefit")))</f>
        <v>Moderate Benefit</v>
      </c>
      <c r="Q70" s="45" t="str">
        <f t="array" ref="Q70">IF(Q68="","",(_xlfn.IFS(AND(Q68&lt;=0,Q68&gt;=-Q$4),"Trivial Harm",AND(Q68&gt;=-Q$5,Q68&lt;=-Q$4),"Small Harm",AND(Q68&gt;=-Q$6,Q68&lt;=-Q$5),"Moderate Harm",Q68&lt;=-Q$6,"Large Harm",AND(Q68&gt;=0,Q68&lt;=Q$4),"Trivial Benefit",AND(Q68&lt;=Q$5,Q68&gt;=Q$4),"Small Benefit",AND(Q68&lt;=Q$6,Q68&gt;=Q$5),"Moderate Benefit",Q68&gt;=Q$6,"Large Benefit")))</f>
        <v/>
      </c>
      <c r="R70" s="45" t="str">
        <f t="array" ref="R70">IF(R68="","",(_xlfn.IFS(AND(R68&lt;=0,R68&gt;=-R$4),"Trivial Harm",AND(R68&gt;=-R$5,R68&lt;=-R$4),"Small Harm",AND(R68&gt;=-R$6,R68&lt;=-R$5),"Moderate Harm",R68&lt;=-R$6,"Large Harm",AND(R68&gt;=0,R68&lt;=R$4),"Trivial Benefit",AND(R68&lt;=R$5,R68&gt;=R$4),"Small Benefit",AND(R68&lt;=R$6,R68&gt;=R$5),"Moderate Benefit",R68&gt;=R$6,"Large Benefit")))</f>
        <v/>
      </c>
      <c r="S70" s="45" t="str">
        <f t="array" ref="S70">IF(S68="","",(_xlfn.IFS(AND(S68&lt;=0,S68&gt;=-S$4),"Trivial Harm",AND(S68&gt;=-S$5,S68&lt;=-S$4),"Small Harm",AND(S68&gt;=-S$6,S68&lt;=-S$5),"Moderate Harm",S68&lt;=-S$6,"Large Harm",AND(S68&gt;=0,S68&lt;=S$4),"Trivial Benefit",AND(S68&lt;=S$5,S68&gt;=S$4),"Small Benefit",AND(S68&lt;=S$6,S68&gt;=S$5),"Moderate Benefit",S68&gt;=S$6,"Large Benefit")))</f>
        <v/>
      </c>
      <c r="T70" s="45" t="str">
        <f t="array" ref="T70">IF(T68="","",(_xlfn.IFS(AND(T68&lt;=0,T68&gt;=-T$4),"Trivial Harm",AND(T68&gt;=-T$5,T68&lt;=-T$4),"Small Harm",AND(T68&gt;=-T$6,T68&lt;=-T$5),"Moderate Harm",T68&lt;=-T$6,"Large Harm",AND(T68&gt;=0,T68&lt;=T$4),"Trivial Benefit",AND(T68&lt;=T$5,T68&gt;=T$4),"Small Benefit",AND(T68&lt;=T$6,T68&gt;=T$5),"Moderate Benefit",T68&gt;=T$6,"Large Benefit")))</f>
        <v/>
      </c>
      <c r="U70" s="45" t="str">
        <f t="array" ref="U70">IF(U68="","",(_xlfn.IFS(AND(U68&lt;=0,U68&gt;=-U$4),"Trivial Harm",AND(U68&gt;=-U$5,U68&lt;=-U$4),"Small Harm",AND(U68&gt;=-U$6,U68&lt;=-U$5),"Moderate Harm",U68&lt;=-U$6,"Large Harm",AND(U68&gt;=0,U68&lt;=U$4),"Trivial Benefit",AND(U68&lt;=U$5,U68&gt;=U$4),"Small Benefit",AND(U68&lt;=U$6,U68&gt;=U$5),"Moderate Benefit",U68&gt;=U$6,"Large Benefit")))</f>
        <v>Trivial Harm</v>
      </c>
      <c r="V70" s="45" t="str">
        <f t="array" ref="V70">IF(V68="","",(_xlfn.IFS(AND(V68&lt;=0,V68&gt;=-V$4),"Trivial Harm",AND(V68&gt;=-V$5,V68&lt;=-V$4),"Small Harm",AND(V68&gt;=-V$6,V68&lt;=-V$5),"Moderate Harm",V68&lt;=-V$6,"Large Harm",AND(V68&gt;=0,V68&lt;=V$4),"Trivial Benefit",AND(V68&lt;=V$5,V68&gt;=V$4),"Small Benefit",AND(V68&lt;=V$6,V68&gt;=V$5),"Moderate Benefit",V68&gt;=V$6,"Large Benefit")))</f>
        <v>Trivial Harm</v>
      </c>
      <c r="W70" s="45" t="str">
        <f t="array" ref="W70">_xlfn.IFS(AND(W68&lt;=0,W68&gt;=-W$4),"Trivial Harm",AND(W68&gt;=-W$5, W68&lt;=-W$4),"Small Harm",AND(W68&gt;=-W$6, W68&lt;=-W$5),"Moderate Harm",W68&lt;=-W$6,"Large Harm",AND(W68&gt;=0,W68&lt;=W$4),"Trivial Benefit",AND(W68&lt;=W$5, W68&gt;=W$4),"Small Benefit",AND(W68&lt;=W$6, W68&gt;=W$5),"Moderate Benefit",W68&gt;=W$6,"Large Benefit")</f>
        <v>Large Benefit</v>
      </c>
      <c r="X70" s="45" t="str">
        <f t="array" ref="X70">_xlfn.IFS(AND(X68&lt;=0,X68&gt;=-X$4),"Trivial Harm",AND(X68&gt;=-X$5, X68&lt;=-X$4),"Small Harm",AND(X68&gt;=-X$6, X68&lt;=-X$5),"Moderate Harm",X68&lt;=-X$6,"Large Harm",AND(X68&gt;=0,X68&lt;=X$4),"Trivial Benefit",AND(X68&lt;=X$5, X68&gt;=X$4),"Small Benefit",AND(X68&lt;=X$6, X68&gt;=X$5),"Moderate Benefit",X68&gt;=X$6,"Large Benefit")</f>
        <v>Trivial Harm</v>
      </c>
      <c r="Y70" s="45" t="str">
        <f t="array" ref="Y70">_xlfn.IFS(AND(Y68&lt;=0,Y68&gt;=-Y$4),"Trivial Harm",AND(Y68&gt;=-Y$5, Y68&lt;=-Y$4),"Small Harm",AND(Y68&gt;=-Y$6, Y68&lt;=-Y$5),"Moderate Harm",Y68&lt;=-Y$6,"Large Harm",AND(Y68&gt;=0,Y68&lt;=Y$4),"Trivial Benefit",AND(Y68&lt;=Y$5, Y68&gt;=Y$4),"Small Benefit",AND(Y68&lt;=Y$6, Y68&gt;=Y$5),"Moderate Benefit",Y68&gt;=Y$6,"Large Benefit")</f>
        <v>Large Benefit</v>
      </c>
    </row>
    <row r="71" spans="1:27" outlineLevel="1" x14ac:dyDescent="0.3">
      <c r="A71" s="20" t="s">
        <v>82</v>
      </c>
      <c r="B71" s="45">
        <f>IF(B68="", "",  (B68*B$3)/1000)</f>
        <v>0</v>
      </c>
      <c r="C71" s="45" t="str">
        <f>IF(C68="", "",  (C68*C$3)/1000)</f>
        <v/>
      </c>
      <c r="D71" s="45"/>
      <c r="E71" s="45">
        <f t="shared" ref="E71:V71" si="16">IF(E68="", "",  (E68*E$3)/1000)</f>
        <v>3.9000000000000059E-3</v>
      </c>
      <c r="F71" s="45">
        <f t="shared" si="16"/>
        <v>3.0699999999999998E-2</v>
      </c>
      <c r="G71" s="45" t="str">
        <f t="shared" si="16"/>
        <v/>
      </c>
      <c r="H71" s="45" t="str">
        <f t="shared" si="16"/>
        <v/>
      </c>
      <c r="I71" s="45" t="str">
        <f t="shared" si="16"/>
        <v/>
      </c>
      <c r="J71" s="45" t="str">
        <f t="shared" si="16"/>
        <v/>
      </c>
      <c r="K71" s="45" t="str">
        <f t="shared" si="16"/>
        <v/>
      </c>
      <c r="L71" s="45">
        <f t="shared" si="16"/>
        <v>-3.114E-3</v>
      </c>
      <c r="M71" s="45" t="str">
        <f t="shared" si="16"/>
        <v/>
      </c>
      <c r="N71" s="45" t="str">
        <f t="shared" si="16"/>
        <v/>
      </c>
      <c r="O71" s="45" t="str">
        <f t="shared" si="16"/>
        <v/>
      </c>
      <c r="P71" s="45">
        <f t="shared" si="16"/>
        <v>5.7500000000000002E-2</v>
      </c>
      <c r="Q71" s="45" t="str">
        <f t="shared" si="16"/>
        <v/>
      </c>
      <c r="R71" s="45" t="str">
        <f t="shared" si="16"/>
        <v/>
      </c>
      <c r="S71" s="45" t="str">
        <f t="shared" si="16"/>
        <v/>
      </c>
      <c r="T71" s="45" t="str">
        <f t="shared" si="16"/>
        <v/>
      </c>
      <c r="U71" s="45">
        <f t="shared" si="16"/>
        <v>-1.4E-2</v>
      </c>
      <c r="V71" s="45">
        <f t="shared" si="16"/>
        <v>0</v>
      </c>
      <c r="W71" s="46">
        <f>SUMIF($B71:$V71, "&gt;0")</f>
        <v>9.2100000000000015E-2</v>
      </c>
      <c r="X71" s="46">
        <f>SUMIF($B71:$V71, "&lt;0")-U71</f>
        <v>-3.1140000000000004E-3</v>
      </c>
      <c r="Y71" s="46">
        <f>SUM(W71:X71)</f>
        <v>8.898600000000001E-2</v>
      </c>
    </row>
    <row r="72" spans="1:27" outlineLevel="1" x14ac:dyDescent="0.3">
      <c r="A72" s="40" t="s">
        <v>115</v>
      </c>
      <c r="B72" s="41">
        <v>2</v>
      </c>
      <c r="C72" s="41"/>
      <c r="D72" s="41"/>
      <c r="E72" s="41"/>
      <c r="F72" s="41"/>
      <c r="G72" s="41"/>
      <c r="H72" s="41"/>
      <c r="I72" s="41"/>
      <c r="J72" s="41">
        <v>214</v>
      </c>
      <c r="K72" s="41"/>
      <c r="L72" s="41">
        <v>69</v>
      </c>
      <c r="M72" s="41"/>
      <c r="N72" s="41"/>
      <c r="O72" s="41"/>
      <c r="P72" s="41"/>
      <c r="Q72" s="41"/>
      <c r="R72" s="41"/>
      <c r="S72" s="41"/>
      <c r="T72" s="41"/>
      <c r="U72" s="42">
        <v>-17</v>
      </c>
      <c r="V72" s="43">
        <v>-158</v>
      </c>
      <c r="W72" s="40">
        <f>W75</f>
        <v>0.13753499999999999</v>
      </c>
      <c r="X72" s="40">
        <f>X75</f>
        <v>-2.3700000000000002E-2</v>
      </c>
      <c r="Y72" s="40">
        <f>Y75</f>
        <v>0.11383499999999999</v>
      </c>
      <c r="Z72" s="4">
        <f>COUNTA(B72:V72)</f>
        <v>5</v>
      </c>
      <c r="AA72" s="20">
        <f>Z72-1</f>
        <v>4</v>
      </c>
    </row>
    <row r="73" spans="1:27" outlineLevel="1" x14ac:dyDescent="0.3">
      <c r="A73" s="4" t="s">
        <v>77</v>
      </c>
      <c r="B73" s="44" t="s">
        <v>79</v>
      </c>
      <c r="C73" s="44"/>
      <c r="D73" s="44"/>
      <c r="E73" s="44"/>
      <c r="F73" s="44"/>
      <c r="G73" s="44"/>
      <c r="H73" s="44"/>
      <c r="I73" s="44"/>
      <c r="J73" s="44" t="s">
        <v>78</v>
      </c>
      <c r="K73" s="44"/>
      <c r="L73" s="44" t="s">
        <v>79</v>
      </c>
      <c r="M73" s="44"/>
      <c r="N73" s="44"/>
      <c r="O73" s="44"/>
      <c r="P73" s="44"/>
      <c r="Q73" s="44"/>
      <c r="R73" s="44"/>
      <c r="S73" s="44"/>
      <c r="T73" s="44"/>
      <c r="U73" s="44" t="s">
        <v>79</v>
      </c>
      <c r="V73" s="44" t="s">
        <v>79</v>
      </c>
      <c r="W73" s="44"/>
      <c r="X73" s="44"/>
      <c r="Y73" s="44" t="s">
        <v>79</v>
      </c>
    </row>
    <row r="74" spans="1:27" outlineLevel="1" x14ac:dyDescent="0.3">
      <c r="A74" s="20" t="s">
        <v>81</v>
      </c>
      <c r="B74" s="45" t="str">
        <f t="array" ref="B74">IF(B72="","",(_xlfn.IFS(AND(B72&lt;=0,B72&gt;=-B$4),"Trivial Harm",AND(B72&gt;=-B$5,B72&lt;=-B$4),"Small Harm",AND(B72&gt;=-B$6,B72&lt;=-B$5),"Moderate Harm",B72&lt;=-B$6,"Large Harm",AND(B72&gt;=0,B72&lt;=B$4),"Trivial Benefit",AND(B72&lt;=B$5,B72&gt;=B$4),"Small Benefit",AND(B72&lt;=B$6,B72&gt;=B$5),"Moderate Benefit",B72&gt;=B$6,"Large Benefit")))</f>
        <v>Trivial Benefit</v>
      </c>
      <c r="C74" s="45" t="str">
        <f t="array" ref="C74">IF(C72="","",(_xlfn.IFS(AND(C72&lt;=0,C72&gt;=-C$4),"Trivial Harm",AND(C72&gt;=-C$5,C72&lt;=-C$4),"Small Harm",AND(C72&gt;=-C$6,C72&lt;=-C$5),"Moderate Harm",C72&lt;=-C$6,"Large Harm",AND(C72&gt;=0,C72&lt;=C$4),"Trivial Benefit",AND(C72&lt;=C$5,C72&gt;=C$4),"Small Benefit",AND(C72&lt;=C$6,C72&gt;=C$5),"Moderate Benefit",C72&gt;=C$6,"Large Benefit")))</f>
        <v/>
      </c>
      <c r="E74" s="45"/>
      <c r="F74" s="45" t="str">
        <f t="array" ref="F74">IF(F72="","",(_xlfn.IFS(AND(F72&lt;=0,F72&gt;=-F$4),"Trivial Harm",AND(F72&gt;=-F$5,F72&lt;=-F$4),"Small Harm",AND(F72&gt;=-F$6,F72&lt;=-F$5),"Moderate Harm",F72&lt;=-F$6,"Large Harm",AND(F72&gt;=0,F72&lt;=F$4),"Trivial Benefit",AND(F72&lt;=F$5,F72&gt;=F$4),"Small Benefit",AND(F72&lt;=F$6,F72&gt;=F$5),"Moderate Benefit",F72&gt;=F$6,"Large Benefit")))</f>
        <v/>
      </c>
      <c r="G74" s="45" t="str">
        <f t="array" ref="G74">IF(G72="","",(_xlfn.IFS(AND(G72&lt;=0,G72&gt;=-G$4),"Trivial Harm",AND(G72&gt;=-G$5,G72&lt;=-G$4),"Small Harm",AND(G72&gt;=-G$6,G72&lt;=-G$5),"Moderate Harm",G72&lt;=-G$6,"Large Harm",AND(G72&gt;=0,G72&lt;=G$4),"Trivial Benefit",AND(G72&lt;=G$5,G72&gt;=G$4),"Small Benefit",AND(G72&lt;=G$6,G72&gt;=G$5),"Moderate Benefit",G72&gt;=G$6,"Large Benefit")))</f>
        <v/>
      </c>
      <c r="H74" s="45" t="str">
        <f t="array" ref="H74">IF(H72="","",(_xlfn.IFS(AND(H72&lt;=0,H72&gt;=-H$4),"Trivial Harm",AND(H72&gt;=-H$5,H72&lt;=-H$4),"Small Harm",AND(H72&gt;=-H$6,H72&lt;=-H$5),"Moderate Harm",H72&lt;=-H$6,"Large Harm",AND(H72&gt;=0,H72&lt;=H$4),"Trivial Benefit",AND(H72&lt;=H$5,H72&gt;=H$4),"Small Benefit",AND(H72&lt;=H$6,H72&gt;=H$5),"Moderate Benefit",H72&gt;=H$6,"Large Benefit")))</f>
        <v/>
      </c>
      <c r="I74" s="45" t="str">
        <f t="array" ref="I74">IF(I72="","",(_xlfn.IFS(AND(I72&lt;=0,I72&gt;=-I$4),"Trivial Harm",AND(I72&gt;=-I$5,I72&lt;=-I$4),"Small Harm",AND(I72&gt;=-I$6,I72&lt;=-I$5),"Moderate Harm",I72&lt;=-I$6,"Large Harm",AND(I72&gt;=0,I72&lt;=I$4),"Trivial Benefit",AND(I72&lt;=I$5,I72&gt;=I$4),"Small Benefit",AND(I72&lt;=I$6,I72&gt;=I$5),"Moderate Benefit",I72&gt;=I$6,"Large Benefit")))</f>
        <v/>
      </c>
      <c r="J74" s="45" t="str">
        <f t="array" ref="J74">IF(J72="","",(_xlfn.IFS(AND(J72&lt;=0,J72&gt;=-J$4),"Trivial Harm",AND(J72&gt;=-J$5,J72&lt;=-J$4),"Small Harm",AND(J72&gt;=-J$6,J72&lt;=-J$5),"Moderate Harm",J72&lt;=-J$6,"Large Harm",AND(J72&gt;=0,J72&lt;=J$4),"Trivial Benefit",AND(J72&lt;=J$5,J72&gt;=J$4),"Small Benefit",AND(J72&lt;=J$6,J72&gt;=J$5),"Moderate Benefit",J72&gt;=J$6,"Large Benefit")))</f>
        <v>Large Benefit</v>
      </c>
      <c r="K74" s="45" t="str">
        <f t="array" ref="K74">IF(K72="","",(_xlfn.IFS(AND(K72&lt;=0,K72&gt;=-K$4),"Trivial Harm",AND(K72&gt;=-K$5,K72&lt;=-K$4),"Small Harm",AND(K72&gt;=-K$6,K72&lt;=-K$5),"Moderate Harm",K72&lt;=-K$6,"Large Harm",AND(K72&gt;=0,K72&lt;=K$4),"Trivial Benefit",AND(K72&lt;=K$5,K72&gt;=K$4),"Small Benefit",AND(K72&lt;=K$6,K72&gt;=K$5),"Moderate Benefit",K72&gt;=K$6,"Large Benefit")))</f>
        <v/>
      </c>
      <c r="L74" s="45" t="str">
        <f t="array" ref="L74">IF(L72="","",(_xlfn.IFS(AND(L72&lt;=0,L72&gt;=-L$4),"Trivial Harm",AND(L72&gt;=-L$5,L72&lt;=-L$4),"Small Harm",AND(L72&gt;=-L$6,L72&lt;=-L$5),"Moderate Harm",L72&lt;=-L$6,"Large Harm",AND(L72&gt;=0,L72&lt;=L$4),"Trivial Benefit",AND(L72&lt;=L$5,L72&gt;=L$4),"Small Benefit",AND(L72&lt;=L$6,L72&gt;=L$5),"Moderate Benefit",L72&gt;=L$6,"Large Benefit")))</f>
        <v>Moderate Benefit</v>
      </c>
      <c r="M74" s="45" t="str">
        <f t="array" ref="M74">IF(M72="","",(_xlfn.IFS(AND(M72&lt;=0,M72&gt;=-M$4),"Trivial Harm",AND(M72&gt;=-M$5,M72&lt;=-M$4),"Small Harm",AND(M72&gt;=-M$6,M72&lt;=-M$5),"Moderate Harm",M72&lt;=-M$6,"Large Harm",AND(M72&gt;=0,M72&lt;=M$4),"Trivial Benefit",AND(M72&lt;=M$5,M72&gt;=M$4),"Small Benefit",AND(M72&lt;=M$6,M72&gt;=M$5),"Moderate Benefit",M72&gt;=M$6,"Large Benefit")))</f>
        <v/>
      </c>
      <c r="N74" s="45" t="str">
        <f t="array" ref="N74">IF(N72="","",(_xlfn.IFS(AND(N72&lt;=0,N72&gt;=-N$4),"Trivial Harm",AND(N72&gt;=-N$5,N72&lt;=-N$4),"Small Harm",AND(N72&gt;=-N$6,N72&lt;=-N$5),"Moderate Harm",N72&lt;=-N$6,"Large Harm",AND(N72&gt;=0,N72&lt;=N$4),"Trivial Benefit",AND(N72&lt;=N$5,N72&gt;=N$4),"Small Benefit",AND(N72&lt;=N$6,N72&gt;=N$5),"Moderate Benefit",N72&gt;=N$6,"Large Benefit")))</f>
        <v/>
      </c>
      <c r="O74" s="45" t="str">
        <f t="array" ref="O74">IF(O72="","",(_xlfn.IFS(AND(O72&lt;=0,O72&gt;=-O$4),"Trivial Harm",AND(O72&gt;=-O$5,O72&lt;=-O$4),"Small Harm",AND(O72&gt;=-O$6,O72&lt;=-O$5),"Moderate Harm",O72&lt;=-O$6,"Large Harm",AND(O72&gt;=0,O72&lt;=O$4),"Trivial Benefit",AND(O72&lt;=O$5,O72&gt;=O$4),"Small Benefit",AND(O72&lt;=O$6,O72&gt;=O$5),"Moderate Benefit",O72&gt;=O$6,"Large Benefit")))</f>
        <v/>
      </c>
      <c r="P74" s="45" t="str">
        <f t="array" ref="P74">IF(P72="","",(_xlfn.IFS(AND(P72&lt;=0,P72&gt;=-P$4),"Trivial Harm",AND(P72&gt;=-P$5,P72&lt;=-P$4),"Small Harm",AND(P72&gt;=-P$6,P72&lt;=-P$5),"Moderate Harm",P72&lt;=-P$6,"Large Harm",AND(P72&gt;=0,P72&lt;=P$4),"Trivial Benefit",AND(P72&lt;=P$5,P72&gt;=P$4),"Small Benefit",AND(P72&lt;=P$6,P72&gt;=P$5),"Moderate Benefit",P72&gt;=P$6,"Large Benefit")))</f>
        <v/>
      </c>
      <c r="Q74" s="45" t="str">
        <f t="array" ref="Q74">IF(Q72="","",(_xlfn.IFS(AND(Q72&lt;=0,Q72&gt;=-Q$4),"Trivial Harm",AND(Q72&gt;=-Q$5,Q72&lt;=-Q$4),"Small Harm",AND(Q72&gt;=-Q$6,Q72&lt;=-Q$5),"Moderate Harm",Q72&lt;=-Q$6,"Large Harm",AND(Q72&gt;=0,Q72&lt;=Q$4),"Trivial Benefit",AND(Q72&lt;=Q$5,Q72&gt;=Q$4),"Small Benefit",AND(Q72&lt;=Q$6,Q72&gt;=Q$5),"Moderate Benefit",Q72&gt;=Q$6,"Large Benefit")))</f>
        <v/>
      </c>
      <c r="R74" s="45" t="str">
        <f t="array" ref="R74">IF(R72="","",(_xlfn.IFS(AND(R72&lt;=0,R72&gt;=-R$4),"Trivial Harm",AND(R72&gt;=-R$5,R72&lt;=-R$4),"Small Harm",AND(R72&gt;=-R$6,R72&lt;=-R$5),"Moderate Harm",R72&lt;=-R$6,"Large Harm",AND(R72&gt;=0,R72&lt;=R$4),"Trivial Benefit",AND(R72&lt;=R$5,R72&gt;=R$4),"Small Benefit",AND(R72&lt;=R$6,R72&gt;=R$5),"Moderate Benefit",R72&gt;=R$6,"Large Benefit")))</f>
        <v/>
      </c>
      <c r="S74" s="45" t="str">
        <f t="array" ref="S74">IF(S72="","",(_xlfn.IFS(AND(S72&lt;=0,S72&gt;=-S$4),"Trivial Harm",AND(S72&gt;=-S$5,S72&lt;=-S$4),"Small Harm",AND(S72&gt;=-S$6,S72&lt;=-S$5),"Moderate Harm",S72&lt;=-S$6,"Large Harm",AND(S72&gt;=0,S72&lt;=S$4),"Trivial Benefit",AND(S72&lt;=S$5,S72&gt;=S$4),"Small Benefit",AND(S72&lt;=S$6,S72&gt;=S$5),"Moderate Benefit",S72&gt;=S$6,"Large Benefit")))</f>
        <v/>
      </c>
      <c r="T74" s="45" t="str">
        <f t="array" ref="T74">IF(T72="","",(_xlfn.IFS(AND(T72&lt;=0,T72&gt;=-T$4),"Trivial Harm",AND(T72&gt;=-T$5,T72&lt;=-T$4),"Small Harm",AND(T72&gt;=-T$6,T72&lt;=-T$5),"Moderate Harm",T72&lt;=-T$6,"Large Harm",AND(T72&gt;=0,T72&lt;=T$4),"Trivial Benefit",AND(T72&lt;=T$5,T72&gt;=T$4),"Small Benefit",AND(T72&lt;=T$6,T72&gt;=T$5),"Moderate Benefit",T72&gt;=T$6,"Large Benefit")))</f>
        <v/>
      </c>
      <c r="U74" s="45" t="str">
        <f t="array" ref="U74">IF(U72="","",(_xlfn.IFS(AND(U72&lt;=0,U72&gt;=-U$4),"Trivial Harm",AND(U72&gt;=-U$5,U72&lt;=-U$4),"Small Harm",AND(U72&gt;=-U$6,U72&lt;=-U$5),"Moderate Harm",U72&lt;=-U$6,"Large Harm",AND(U72&gt;=0,U72&lt;=U$4),"Trivial Benefit",AND(U72&lt;=U$5,U72&gt;=U$4),"Small Benefit",AND(U72&lt;=U$6,U72&gt;=U$5),"Moderate Benefit",U72&gt;=U$6,"Large Benefit")))</f>
        <v>Trivial Harm</v>
      </c>
      <c r="V74" s="45" t="str">
        <f t="array" ref="V74">IF(V72="","",(_xlfn.IFS(AND(V72&lt;=0,V72&gt;=-V$4),"Trivial Harm",AND(V72&gt;=-V$5,V72&lt;=-V$4),"Small Harm",AND(V72&gt;=-V$6,V72&lt;=-V$5),"Moderate Harm",V72&lt;=-V$6,"Large Harm",AND(V72&gt;=0,V72&lt;=V$4),"Trivial Benefit",AND(V72&lt;=V$5,V72&gt;=V$4),"Small Benefit",AND(V72&lt;=V$6,V72&gt;=V$5),"Moderate Benefit",V72&gt;=V$6,"Large Benefit")))</f>
        <v>Small Harm</v>
      </c>
      <c r="W74" s="45" t="str">
        <f t="array" ref="W74">_xlfn.IFS(AND(W72&lt;=0,W72&gt;=-W$4),"Trivial Harm",AND(W72&gt;=-W$5, W72&lt;=-W$4),"Small Harm",AND(W72&gt;=-W$6, W72&lt;=-W$5),"Moderate Harm",W72&lt;=-W$6,"Large Harm",AND(W72&gt;=0,W72&lt;=W$4),"Trivial Benefit",AND(W72&lt;=W$5, W72&gt;=W$4),"Small Benefit",AND(W72&lt;=W$6, W72&gt;=W$5),"Moderate Benefit",W72&gt;=W$6,"Large Benefit")</f>
        <v>Large Benefit</v>
      </c>
      <c r="X74" s="45" t="str">
        <f t="array" ref="X74">_xlfn.IFS(AND(X72&lt;=0,X72&gt;=-X$4),"Trivial Harm",AND(X72&gt;=-X$5, X72&lt;=-X$4),"Small Harm",AND(X72&gt;=-X$6, X72&lt;=-X$5),"Moderate Harm",X72&lt;=-X$6,"Large Harm",AND(X72&gt;=0,X72&lt;=X$4),"Trivial Benefit",AND(X72&lt;=X$5, X72&gt;=X$4),"Small Benefit",AND(X72&lt;=X$6, X72&gt;=X$5),"Moderate Benefit",X72&gt;=X$6,"Large Benefit")</f>
        <v>Small Harm</v>
      </c>
      <c r="Y74" s="45" t="str">
        <f t="array" ref="Y74">_xlfn.IFS(AND(Y72&lt;=0,Y72&gt;=-Y$4),"Trivial Harm",AND(Y72&gt;=-Y$5, Y72&lt;=-Y$4),"Small Harm",AND(Y72&gt;=-Y$6, Y72&lt;=-Y$5),"Moderate Harm",Y72&lt;=-Y$6,"Large Harm",AND(Y72&gt;=0,Y72&lt;=Y$4),"Trivial Benefit",AND(Y72&lt;=Y$5, Y72&gt;=Y$4),"Small Benefit",AND(Y72&lt;=Y$6, Y72&gt;=Y$5),"Moderate Benefit",Y72&gt;=Y$6,"Large Benefit")</f>
        <v>Large Benefit</v>
      </c>
    </row>
    <row r="75" spans="1:27" outlineLevel="1" x14ac:dyDescent="0.3">
      <c r="A75" s="20" t="s">
        <v>82</v>
      </c>
      <c r="B75" s="45">
        <f>IF(B72="", "",  (B72*B$3)/1000)</f>
        <v>2E-3</v>
      </c>
      <c r="C75" s="45" t="str">
        <f>IF(C72="", "",  (C72*C$3)/1000)</f>
        <v/>
      </c>
      <c r="E75" s="45"/>
      <c r="F75" s="45" t="str">
        <f t="shared" ref="F75:V75" si="17">IF(F72="", "",  (F72*F$3)/1000)</f>
        <v/>
      </c>
      <c r="G75" s="45" t="str">
        <f t="shared" si="17"/>
        <v/>
      </c>
      <c r="H75" s="45" t="str">
        <f t="shared" si="17"/>
        <v/>
      </c>
      <c r="I75" s="45" t="str">
        <f t="shared" si="17"/>
        <v/>
      </c>
      <c r="J75" s="45">
        <f t="shared" si="17"/>
        <v>9.9723999999999993E-2</v>
      </c>
      <c r="K75" s="45" t="str">
        <f t="shared" si="17"/>
        <v/>
      </c>
      <c r="L75" s="45">
        <f t="shared" si="17"/>
        <v>3.5811000000000003E-2</v>
      </c>
      <c r="M75" s="45" t="str">
        <f t="shared" si="17"/>
        <v/>
      </c>
      <c r="N75" s="45" t="str">
        <f t="shared" si="17"/>
        <v/>
      </c>
      <c r="O75" s="45" t="str">
        <f t="shared" si="17"/>
        <v/>
      </c>
      <c r="P75" s="45" t="str">
        <f t="shared" si="17"/>
        <v/>
      </c>
      <c r="Q75" s="45" t="str">
        <f t="shared" si="17"/>
        <v/>
      </c>
      <c r="R75" s="45" t="str">
        <f t="shared" si="17"/>
        <v/>
      </c>
      <c r="S75" s="45" t="str">
        <f t="shared" si="17"/>
        <v/>
      </c>
      <c r="T75" s="45" t="str">
        <f t="shared" si="17"/>
        <v/>
      </c>
      <c r="U75" s="45">
        <f t="shared" si="17"/>
        <v>-6.8000000000000005E-3</v>
      </c>
      <c r="V75" s="45">
        <f t="shared" si="17"/>
        <v>-2.3700000000000002E-2</v>
      </c>
      <c r="W75" s="46">
        <f>SUMIF($B75:$V75, "&gt;0")</f>
        <v>0.13753499999999999</v>
      </c>
      <c r="X75" s="46">
        <f>SUMIF($B75:$V75, "&lt;0")-U75</f>
        <v>-2.3700000000000002E-2</v>
      </c>
      <c r="Y75" s="46">
        <f>SUM(W75:X75)</f>
        <v>0.11383499999999999</v>
      </c>
    </row>
    <row r="76" spans="1:27" outlineLevel="1" x14ac:dyDescent="0.3">
      <c r="A76" s="40" t="s">
        <v>116</v>
      </c>
      <c r="B76" s="41">
        <v>-1</v>
      </c>
      <c r="C76" s="41"/>
      <c r="D76" s="41"/>
      <c r="E76" s="41"/>
      <c r="F76" s="41"/>
      <c r="G76" s="86">
        <f>(0.1/0.2)*F4</f>
        <v>15.918367346938799</v>
      </c>
      <c r="H76" s="85">
        <f>(0.1/0.2)*F4</f>
        <v>15.918367346938799</v>
      </c>
      <c r="I76" s="42">
        <v>140</v>
      </c>
      <c r="J76" s="41">
        <v>92</v>
      </c>
      <c r="K76" s="41"/>
      <c r="L76" s="41">
        <v>45</v>
      </c>
      <c r="M76" s="41"/>
      <c r="N76" s="41"/>
      <c r="O76" s="41"/>
      <c r="P76" s="41"/>
      <c r="Q76" s="41"/>
      <c r="R76" s="41"/>
      <c r="S76" s="41"/>
      <c r="T76" s="41"/>
      <c r="U76" s="42">
        <v>-11</v>
      </c>
      <c r="V76" s="43">
        <v>-37</v>
      </c>
      <c r="W76" s="40">
        <f>W79</f>
        <v>7.8324959183673465E-2</v>
      </c>
      <c r="X76" s="40">
        <f>X79</f>
        <v>-6.5500000000000011E-3</v>
      </c>
      <c r="Y76" s="40">
        <f>Y79</f>
        <v>7.1774959183673465E-2</v>
      </c>
      <c r="Z76" s="4">
        <f>COUNTA(B76:V76)</f>
        <v>8</v>
      </c>
      <c r="AA76" s="20">
        <f>Z76-2</f>
        <v>6</v>
      </c>
    </row>
    <row r="77" spans="1:27" outlineLevel="1" x14ac:dyDescent="0.3">
      <c r="A77" s="4" t="s">
        <v>77</v>
      </c>
      <c r="B77" s="44" t="s">
        <v>79</v>
      </c>
      <c r="C77" s="44"/>
      <c r="D77" s="44"/>
      <c r="E77" s="44"/>
      <c r="F77" s="44"/>
      <c r="G77" s="44" t="s">
        <v>79</v>
      </c>
      <c r="H77" s="44" t="s">
        <v>79</v>
      </c>
      <c r="I77" s="44" t="s">
        <v>80</v>
      </c>
      <c r="J77" s="44" t="s">
        <v>79</v>
      </c>
      <c r="K77" s="44"/>
      <c r="L77" s="44" t="s">
        <v>79</v>
      </c>
      <c r="M77" s="44"/>
      <c r="N77" s="44"/>
      <c r="O77" s="44"/>
      <c r="P77" s="44"/>
      <c r="Q77" s="44"/>
      <c r="R77" s="44"/>
      <c r="S77" s="44"/>
      <c r="T77" s="44"/>
      <c r="U77" s="44" t="s">
        <v>79</v>
      </c>
      <c r="V77" s="44" t="s">
        <v>78</v>
      </c>
      <c r="W77" s="44"/>
      <c r="X77" s="44"/>
      <c r="Y77" s="44" t="s">
        <v>79</v>
      </c>
    </row>
    <row r="78" spans="1:27" outlineLevel="1" x14ac:dyDescent="0.3">
      <c r="A78" s="20" t="s">
        <v>81</v>
      </c>
      <c r="B78" s="45" t="str">
        <f t="array" ref="B78">IF(B76="","",(_xlfn.IFS(AND(B76&lt;=0,B76&gt;=-B$4),"Trivial Harm",AND(B76&gt;=-B$5,B76&lt;=-B$4),"Small Harm",AND(B76&gt;=-B$6,B76&lt;=-B$5),"Moderate Harm",B76&lt;=-B$6,"Large Harm",AND(B76&gt;=0,B76&lt;=B$4),"Trivial Benefit",AND(B76&lt;=B$5,B76&gt;=B$4),"Small Benefit",AND(B76&lt;=B$6,B76&gt;=B$5),"Moderate Benefit",B76&gt;=B$6,"Large Benefit")))</f>
        <v>Trivial Harm</v>
      </c>
      <c r="C78" s="45" t="str">
        <f t="array" ref="C78">IF(C76="","",(_xlfn.IFS(AND(C76&lt;=0,C76&gt;=-C$4),"Trivial Harm",AND(C76&gt;=-C$5,C76&lt;=-C$4),"Small Harm",AND(C76&gt;=-C$6,C76&lt;=-C$5),"Moderate Harm",C76&lt;=-C$6,"Large Harm",AND(C76&gt;=0,C76&lt;=C$4),"Trivial Benefit",AND(C76&lt;=C$5,C76&gt;=C$4),"Small Benefit",AND(C76&lt;=C$6,C76&gt;=C$5),"Moderate Benefit",C76&gt;=C$6,"Large Benefit")))</f>
        <v/>
      </c>
      <c r="E78" s="45"/>
      <c r="F78" s="45" t="str">
        <f t="array" ref="F78">IF(F76="","",(_xlfn.IFS(AND(F76&lt;=0,F76&gt;=-F$4),"Trivial Harm",AND(F76&gt;=-F$5,F76&lt;=-F$4),"Small Harm",AND(F76&gt;=-F$6,F76&lt;=-F$5),"Moderate Harm",F76&lt;=-F$6,"Large Harm",AND(F76&gt;=0,F76&lt;=F$4),"Trivial Benefit",AND(F76&lt;=F$5,F76&gt;=F$4),"Small Benefit",AND(F76&lt;=F$6,F76&gt;=F$5),"Moderate Benefit",F76&gt;=F$6,"Large Benefit")))</f>
        <v/>
      </c>
      <c r="G78" s="45" t="str">
        <f t="array" ref="G78">IF(G76="","",(_xlfn.IFS(AND(G76&lt;=0,G76&gt;=-G$4),"Trivial Harm",AND(G76&gt;=-G$5,G76&lt;=-G$4),"Small Harm",AND(G76&gt;=-G$6,G76&lt;=-G$5),"Moderate Harm",G76&lt;=-G$6,"Large Harm",AND(G76&gt;=0,G76&lt;=G$4),"Trivial Benefit",AND(G76&lt;=G$5,G76&gt;=G$4),"Small Benefit",AND(G76&lt;=G$6,G76&gt;=G$5),"Moderate Benefit",G76&gt;=G$6,"Large Benefit")))</f>
        <v>Trivial Benefit</v>
      </c>
      <c r="H78" s="45" t="str">
        <f t="array" ref="H78">IF(H76="","",(_xlfn.IFS(AND(H76&lt;=0,H76&gt;=-H$4),"Trivial Harm",AND(H76&gt;=-H$5,H76&lt;=-H$4),"Small Harm",AND(H76&gt;=-H$6,H76&lt;=-H$5),"Moderate Harm",H76&lt;=-H$6,"Large Harm",AND(H76&gt;=0,H76&lt;=H$4),"Trivial Benefit",AND(H76&lt;=H$5,H76&gt;=H$4),"Small Benefit",AND(H76&lt;=H$6,H76&gt;=H$5),"Moderate Benefit",H76&gt;=H$6,"Large Benefit")))</f>
        <v>Trivial Benefit</v>
      </c>
      <c r="I78" s="45" t="str">
        <f t="array" ref="I78">IF(I76="","",(_xlfn.IFS(AND(I76&lt;=0,I76&gt;=-I$4),"Trivial Harm",AND(I76&gt;=-I$5,I76&lt;=-I$4),"Small Harm",AND(I76&gt;=-I$6,I76&lt;=-I$5),"Moderate Harm",I76&lt;=-I$6,"Large Harm",AND(I76&gt;=0,I76&lt;=I$4),"Trivial Benefit",AND(I76&lt;=I$5,I76&gt;=I$4),"Small Benefit",AND(I76&lt;=I$6,I76&gt;=I$5),"Moderate Benefit",I76&gt;=I$6,"Large Benefit")))</f>
        <v>Large Benefit</v>
      </c>
      <c r="J78" s="45" t="str">
        <f t="array" ref="J78">IF(J76="","",(_xlfn.IFS(AND(J76&lt;=0,J76&gt;=-J$4),"Trivial Harm",AND(J76&gt;=-J$5,J76&lt;=-J$4),"Small Harm",AND(J76&gt;=-J$6,J76&lt;=-J$5),"Moderate Harm",J76&lt;=-J$6,"Large Harm",AND(J76&gt;=0,J76&lt;=J$4),"Trivial Benefit",AND(J76&lt;=J$5,J76&gt;=J$4),"Small Benefit",AND(J76&lt;=J$6,J76&gt;=J$5),"Moderate Benefit",J76&gt;=J$6,"Large Benefit")))</f>
        <v>Moderate Benefit</v>
      </c>
      <c r="K78" s="45" t="str">
        <f t="array" ref="K78">IF(K76="","",(_xlfn.IFS(AND(K76&lt;=0,K76&gt;=-K$4),"Trivial Harm",AND(K76&gt;=-K$5,K76&lt;=-K$4),"Small Harm",AND(K76&gt;=-K$6,K76&lt;=-K$5),"Moderate Harm",K76&lt;=-K$6,"Large Harm",AND(K76&gt;=0,K76&lt;=K$4),"Trivial Benefit",AND(K76&lt;=K$5,K76&gt;=K$4),"Small Benefit",AND(K76&lt;=K$6,K76&gt;=K$5),"Moderate Benefit",K76&gt;=K$6,"Large Benefit")))</f>
        <v/>
      </c>
      <c r="L78" s="45" t="str">
        <f t="array" ref="L78">IF(L76="","",(_xlfn.IFS(AND(L76&lt;=0,L76&gt;=-L$4),"Trivial Harm",AND(L76&gt;=-L$5,L76&lt;=-L$4),"Small Harm",AND(L76&gt;=-L$6,L76&lt;=-L$5),"Moderate Harm",L76&lt;=-L$6,"Large Harm",AND(L76&gt;=0,L76&lt;=L$4),"Trivial Benefit",AND(L76&lt;=L$5,L76&gt;=L$4),"Small Benefit",AND(L76&lt;=L$6,L76&gt;=L$5),"Moderate Benefit",L76&gt;=L$6,"Large Benefit")))</f>
        <v>Small Benefit</v>
      </c>
      <c r="M78" s="45" t="str">
        <f t="array" ref="M78">IF(M76="","",(_xlfn.IFS(AND(M76&lt;=0,M76&gt;=-M$4),"Trivial Harm",AND(M76&gt;=-M$5,M76&lt;=-M$4),"Small Harm",AND(M76&gt;=-M$6,M76&lt;=-M$5),"Moderate Harm",M76&lt;=-M$6,"Large Harm",AND(M76&gt;=0,M76&lt;=M$4),"Trivial Benefit",AND(M76&lt;=M$5,M76&gt;=M$4),"Small Benefit",AND(M76&lt;=M$6,M76&gt;=M$5),"Moderate Benefit",M76&gt;=M$6,"Large Benefit")))</f>
        <v/>
      </c>
      <c r="N78" s="45" t="str">
        <f t="array" ref="N78">IF(N76="","",(_xlfn.IFS(AND(N76&lt;=0,N76&gt;=-N$4),"Trivial Harm",AND(N76&gt;=-N$5,N76&lt;=-N$4),"Small Harm",AND(N76&gt;=-N$6,N76&lt;=-N$5),"Moderate Harm",N76&lt;=-N$6,"Large Harm",AND(N76&gt;=0,N76&lt;=N$4),"Trivial Benefit",AND(N76&lt;=N$5,N76&gt;=N$4),"Small Benefit",AND(N76&lt;=N$6,N76&gt;=N$5),"Moderate Benefit",N76&gt;=N$6,"Large Benefit")))</f>
        <v/>
      </c>
      <c r="O78" s="45" t="str">
        <f t="array" ref="O78">IF(O76="","",(_xlfn.IFS(AND(O76&lt;=0,O76&gt;=-O$4),"Trivial Harm",AND(O76&gt;=-O$5,O76&lt;=-O$4),"Small Harm",AND(O76&gt;=-O$6,O76&lt;=-O$5),"Moderate Harm",O76&lt;=-O$6,"Large Harm",AND(O76&gt;=0,O76&lt;=O$4),"Trivial Benefit",AND(O76&lt;=O$5,O76&gt;=O$4),"Small Benefit",AND(O76&lt;=O$6,O76&gt;=O$5),"Moderate Benefit",O76&gt;=O$6,"Large Benefit")))</f>
        <v/>
      </c>
      <c r="P78" s="45" t="str">
        <f t="array" ref="P78">IF(P76="","",(_xlfn.IFS(AND(P76&lt;=0,P76&gt;=-P$4),"Trivial Harm",AND(P76&gt;=-P$5,P76&lt;=-P$4),"Small Harm",AND(P76&gt;=-P$6,P76&lt;=-P$5),"Moderate Harm",P76&lt;=-P$6,"Large Harm",AND(P76&gt;=0,P76&lt;=P$4),"Trivial Benefit",AND(P76&lt;=P$5,P76&gt;=P$4),"Small Benefit",AND(P76&lt;=P$6,P76&gt;=P$5),"Moderate Benefit",P76&gt;=P$6,"Large Benefit")))</f>
        <v/>
      </c>
      <c r="Q78" s="45" t="str">
        <f t="array" ref="Q78">IF(Q76="","",(_xlfn.IFS(AND(Q76&lt;=0,Q76&gt;=-Q$4),"Trivial Harm",AND(Q76&gt;=-Q$5,Q76&lt;=-Q$4),"Small Harm",AND(Q76&gt;=-Q$6,Q76&lt;=-Q$5),"Moderate Harm",Q76&lt;=-Q$6,"Large Harm",AND(Q76&gt;=0,Q76&lt;=Q$4),"Trivial Benefit",AND(Q76&lt;=Q$5,Q76&gt;=Q$4),"Small Benefit",AND(Q76&lt;=Q$6,Q76&gt;=Q$5),"Moderate Benefit",Q76&gt;=Q$6,"Large Benefit")))</f>
        <v/>
      </c>
      <c r="R78" s="45" t="str">
        <f t="array" ref="R78">IF(R76="","",(_xlfn.IFS(AND(R76&lt;=0,R76&gt;=-R$4),"Trivial Harm",AND(R76&gt;=-R$5,R76&lt;=-R$4),"Small Harm",AND(R76&gt;=-R$6,R76&lt;=-R$5),"Moderate Harm",R76&lt;=-R$6,"Large Harm",AND(R76&gt;=0,R76&lt;=R$4),"Trivial Benefit",AND(R76&lt;=R$5,R76&gt;=R$4),"Small Benefit",AND(R76&lt;=R$6,R76&gt;=R$5),"Moderate Benefit",R76&gt;=R$6,"Large Benefit")))</f>
        <v/>
      </c>
      <c r="S78" s="45" t="str">
        <f t="array" ref="S78">IF(S76="","",(_xlfn.IFS(AND(S76&lt;=0,S76&gt;=-S$4),"Trivial Harm",AND(S76&gt;=-S$5,S76&lt;=-S$4),"Small Harm",AND(S76&gt;=-S$6,S76&lt;=-S$5),"Moderate Harm",S76&lt;=-S$6,"Large Harm",AND(S76&gt;=0,S76&lt;=S$4),"Trivial Benefit",AND(S76&lt;=S$5,S76&gt;=S$4),"Small Benefit",AND(S76&lt;=S$6,S76&gt;=S$5),"Moderate Benefit",S76&gt;=S$6,"Large Benefit")))</f>
        <v/>
      </c>
      <c r="T78" s="45" t="str">
        <f t="array" ref="T78">IF(T76="","",(_xlfn.IFS(AND(T76&lt;=0,T76&gt;=-T$4),"Trivial Harm",AND(T76&gt;=-T$5,T76&lt;=-T$4),"Small Harm",AND(T76&gt;=-T$6,T76&lt;=-T$5),"Moderate Harm",T76&lt;=-T$6,"Large Harm",AND(T76&gt;=0,T76&lt;=T$4),"Trivial Benefit",AND(T76&lt;=T$5,T76&gt;=T$4),"Small Benefit",AND(T76&lt;=T$6,T76&gt;=T$5),"Moderate Benefit",T76&gt;=T$6,"Large Benefit")))</f>
        <v/>
      </c>
      <c r="U78" s="45" t="str">
        <f t="array" ref="U78">IF(U76="","",(_xlfn.IFS(AND(U76&lt;=0,U76&gt;=-U$4),"Trivial Harm",AND(U76&gt;=-U$5,U76&lt;=-U$4),"Small Harm",AND(U76&gt;=-U$6,U76&lt;=-U$5),"Moderate Harm",U76&lt;=-U$6,"Large Harm",AND(U76&gt;=0,U76&lt;=U$4),"Trivial Benefit",AND(U76&lt;=U$5,U76&gt;=U$4),"Small Benefit",AND(U76&lt;=U$6,U76&gt;=U$5),"Moderate Benefit",U76&gt;=U$6,"Large Benefit")))</f>
        <v>Trivial Harm</v>
      </c>
      <c r="V78" s="45" t="str">
        <f t="array" ref="V78">IF(V76="","",(_xlfn.IFS(AND(V76&lt;=0,V76&gt;=-V$4),"Trivial Harm",AND(V76&gt;=-V$5,V76&lt;=-V$4),"Small Harm",AND(V76&gt;=-V$6,V76&lt;=-V$5),"Moderate Harm",V76&lt;=-V$6,"Large Harm",AND(V76&gt;=0,V76&lt;=V$4),"Trivial Benefit",AND(V76&lt;=V$5,V76&gt;=V$4),"Small Benefit",AND(V76&lt;=V$6,V76&gt;=V$5),"Moderate Benefit",V76&gt;=V$6,"Large Benefit")))</f>
        <v>Trivial Harm</v>
      </c>
      <c r="W78" s="45" t="str">
        <f t="array" ref="W78">_xlfn.IFS(AND(W76&lt;=0,W76&gt;=-W$4),"Trivial Harm",AND(W76&gt;=-W$5, W76&lt;=-W$4),"Small Harm",AND(W76&gt;=-W$6, W76&lt;=-W$5),"Moderate Harm",W76&lt;=-W$6,"Large Harm",AND(W76&gt;=0,W76&lt;=W$4),"Trivial Benefit",AND(W76&lt;=W$5, W76&gt;=W$4),"Small Benefit",AND(W76&lt;=W$6, W76&gt;=W$5),"Moderate Benefit",W76&gt;=W$6,"Large Benefit")</f>
        <v>Large Benefit</v>
      </c>
      <c r="X78" s="45" t="str">
        <f t="array" ref="X78">_xlfn.IFS(AND(X76&lt;=0,X76&gt;=-X$4),"Trivial Harm",AND(X76&gt;=-X$5, X76&lt;=-X$4),"Small Harm",AND(X76&gt;=-X$6, X76&lt;=-X$5),"Moderate Harm",X76&lt;=-X$6,"Large Harm",AND(X76&gt;=0,X76&lt;=X$4),"Trivial Benefit",AND(X76&lt;=X$5, X76&gt;=X$4),"Small Benefit",AND(X76&lt;=X$6, X76&gt;=X$5),"Moderate Benefit",X76&gt;=X$6,"Large Benefit")</f>
        <v>Trivial Harm</v>
      </c>
      <c r="Y78" s="45" t="str">
        <f t="array" ref="Y78">_xlfn.IFS(AND(Y76&lt;=0,Y76&gt;=-Y$4),"Trivial Harm",AND(Y76&gt;=-Y$5, Y76&lt;=-Y$4),"Small Harm",AND(Y76&gt;=-Y$6, Y76&lt;=-Y$5),"Moderate Harm",Y76&lt;=-Y$6,"Large Harm",AND(Y76&gt;=0,Y76&lt;=Y$4),"Trivial Benefit",AND(Y76&lt;=Y$5, Y76&gt;=Y$4),"Small Benefit",AND(Y76&lt;=Y$6, Y76&gt;=Y$5),"Moderate Benefit",Y76&gt;=Y$6,"Large Benefit")</f>
        <v>Large Benefit</v>
      </c>
    </row>
    <row r="79" spans="1:27" outlineLevel="1" x14ac:dyDescent="0.3">
      <c r="A79" s="20" t="s">
        <v>82</v>
      </c>
      <c r="B79" s="45">
        <f>IF(B76="", "",  (B76*B$3)/1000)</f>
        <v>-1E-3</v>
      </c>
      <c r="C79" s="45" t="str">
        <f>IF(C76="", "",  (C76*C$3)/1000)</f>
        <v/>
      </c>
      <c r="E79" s="45"/>
      <c r="F79" s="45" t="str">
        <f t="shared" ref="F79:V79" si="18">IF(F76="", "",  (F76*F$3)/1000)</f>
        <v/>
      </c>
      <c r="G79" s="45">
        <f t="shared" si="18"/>
        <v>6.048979591836744E-3</v>
      </c>
      <c r="H79" s="45">
        <f t="shared" si="18"/>
        <v>6.048979591836744E-3</v>
      </c>
      <c r="I79" s="45">
        <f t="shared" si="18"/>
        <v>6.5239999999999992E-2</v>
      </c>
      <c r="J79" s="45">
        <f t="shared" si="18"/>
        <v>4.2872E-2</v>
      </c>
      <c r="K79" s="45" t="str">
        <f t="shared" si="18"/>
        <v/>
      </c>
      <c r="L79" s="45">
        <f t="shared" si="18"/>
        <v>2.3355000000000001E-2</v>
      </c>
      <c r="M79" s="45" t="str">
        <f t="shared" si="18"/>
        <v/>
      </c>
      <c r="N79" s="45" t="str">
        <f t="shared" si="18"/>
        <v/>
      </c>
      <c r="O79" s="45" t="str">
        <f t="shared" si="18"/>
        <v/>
      </c>
      <c r="P79" s="45" t="str">
        <f t="shared" si="18"/>
        <v/>
      </c>
      <c r="Q79" s="45" t="str">
        <f t="shared" si="18"/>
        <v/>
      </c>
      <c r="R79" s="45" t="str">
        <f t="shared" si="18"/>
        <v/>
      </c>
      <c r="S79" s="45" t="str">
        <f t="shared" si="18"/>
        <v/>
      </c>
      <c r="T79" s="45" t="str">
        <f t="shared" si="18"/>
        <v/>
      </c>
      <c r="U79" s="45">
        <f t="shared" si="18"/>
        <v>-4.4000000000000003E-3</v>
      </c>
      <c r="V79" s="45">
        <f t="shared" si="18"/>
        <v>-5.5500000000000011E-3</v>
      </c>
      <c r="W79" s="46">
        <f>SUMIF($B79:$V79, "&gt;0")-I79</f>
        <v>7.8324959183673465E-2</v>
      </c>
      <c r="X79" s="46">
        <f>SUMIF($B79:$V79, "&lt;0")-U79</f>
        <v>-6.5500000000000011E-3</v>
      </c>
      <c r="Y79" s="46">
        <f>SUM(W79:X79)</f>
        <v>7.1774959183673465E-2</v>
      </c>
    </row>
    <row r="80" spans="1:27" outlineLevel="1" x14ac:dyDescent="0.3">
      <c r="A80" s="32" t="s">
        <v>117</v>
      </c>
      <c r="B80" s="41"/>
      <c r="C80" s="41"/>
      <c r="D80" s="41"/>
      <c r="E80" s="41"/>
      <c r="F80" s="41"/>
      <c r="G80" s="41"/>
      <c r="H80" s="41"/>
      <c r="I80" s="42">
        <v>-173</v>
      </c>
      <c r="J80" s="41">
        <v>-107</v>
      </c>
      <c r="K80" s="41"/>
      <c r="L80" s="41">
        <v>-411</v>
      </c>
      <c r="M80" s="41"/>
      <c r="N80" s="41"/>
      <c r="O80" s="41"/>
      <c r="P80" s="41"/>
      <c r="Q80" s="41"/>
      <c r="R80" s="41"/>
      <c r="S80" s="41"/>
      <c r="T80" s="41"/>
      <c r="U80" s="41"/>
      <c r="V80" s="43">
        <v>-86</v>
      </c>
      <c r="W80" s="40">
        <f>W83</f>
        <v>0</v>
      </c>
      <c r="X80" s="40">
        <f>X83</f>
        <v>-0.27607100000000007</v>
      </c>
      <c r="Y80" s="40">
        <f>Y83</f>
        <v>-0.27607100000000007</v>
      </c>
      <c r="Z80" s="4">
        <f>COUNTA(B80:V80)</f>
        <v>4</v>
      </c>
      <c r="AA80" s="20">
        <f>Z80-1</f>
        <v>3</v>
      </c>
    </row>
    <row r="81" spans="1:27" outlineLevel="1" x14ac:dyDescent="0.3">
      <c r="A81" s="4" t="s">
        <v>77</v>
      </c>
      <c r="B81" s="44"/>
      <c r="C81" s="44"/>
      <c r="D81" s="44"/>
      <c r="E81" s="44"/>
      <c r="F81" s="44"/>
      <c r="G81" s="44"/>
      <c r="H81" s="44"/>
      <c r="I81" s="44" t="s">
        <v>79</v>
      </c>
      <c r="J81" s="44" t="s">
        <v>79</v>
      </c>
      <c r="K81" s="44"/>
      <c r="L81" s="44" t="s">
        <v>79</v>
      </c>
      <c r="M81" s="44"/>
      <c r="N81" s="44"/>
      <c r="O81" s="44"/>
      <c r="P81" s="44"/>
      <c r="Q81" s="44"/>
      <c r="R81" s="44"/>
      <c r="S81" s="44"/>
      <c r="T81" s="44"/>
      <c r="U81" s="44"/>
      <c r="V81" s="44" t="s">
        <v>79</v>
      </c>
      <c r="W81" s="44"/>
      <c r="X81" s="44"/>
      <c r="Y81" s="44" t="s">
        <v>79</v>
      </c>
    </row>
    <row r="82" spans="1:27" outlineLevel="1" x14ac:dyDescent="0.3">
      <c r="A82" s="20" t="s">
        <v>81</v>
      </c>
      <c r="B82" s="45" t="str">
        <f t="array" ref="B82">IF(B80="","",(_xlfn.IFS(AND(B80&lt;=0,B80&gt;=-B$4),"Trivial Harm",AND(B80&gt;=-B$5,B80&lt;=-B$4),"Small Harm",AND(B80&gt;=-B$6,B80&lt;=-B$5),"Moderate Harm",B80&lt;=-B$6,"Large Harm",AND(B80&gt;=0,B80&lt;=B$4),"Trivial Benefit",AND(B80&lt;=B$5,B80&gt;=B$4),"Small Benefit",AND(B80&lt;=B$6,B80&gt;=B$5),"Moderate Benefit",B80&gt;=B$6,"Large Benefit")))</f>
        <v/>
      </c>
      <c r="C82" s="45" t="str">
        <f t="array" ref="C82">IF(C80="","",(_xlfn.IFS(AND(C80&lt;=0,C80&gt;=-C$4),"Trivial Harm",AND(C80&gt;=-C$5,C80&lt;=-C$4),"Small Harm",AND(C80&gt;=-C$6,C80&lt;=-C$5),"Moderate Harm",C80&lt;=-C$6,"Large Harm",AND(C80&gt;=0,C80&lt;=C$4),"Trivial Benefit",AND(C80&lt;=C$5,C80&gt;=C$4),"Small Benefit",AND(C80&lt;=C$6,C80&gt;=C$5),"Moderate Benefit",C80&gt;=C$6,"Large Benefit")))</f>
        <v/>
      </c>
      <c r="E82" s="45"/>
      <c r="F82" s="45" t="str">
        <f t="array" ref="F82">IF(F80="","",(_xlfn.IFS(AND(F80&lt;=0,F80&gt;=-F$4),"Trivial Harm",AND(F80&gt;=-F$5,F80&lt;=-F$4),"Small Harm",AND(F80&gt;=-F$6,F80&lt;=-F$5),"Moderate Harm",F80&lt;=-F$6,"Large Harm",AND(F80&gt;=0,F80&lt;=F$4),"Trivial Benefit",AND(F80&lt;=F$5,F80&gt;=F$4),"Small Benefit",AND(F80&lt;=F$6,F80&gt;=F$5),"Moderate Benefit",F80&gt;=F$6,"Large Benefit")))</f>
        <v/>
      </c>
      <c r="G82" s="45" t="str">
        <f t="array" ref="G82">IF(G80="","",(_xlfn.IFS(AND(G80&lt;=0,G80&gt;=-G$4),"Trivial Harm",AND(G80&gt;=-G$5,G80&lt;=-G$4),"Small Harm",AND(G80&gt;=-G$6,G80&lt;=-G$5),"Moderate Harm",G80&lt;=-G$6,"Large Harm",AND(G80&gt;=0,G80&lt;=G$4),"Trivial Benefit",AND(G80&lt;=G$5,G80&gt;=G$4),"Small Benefit",AND(G80&lt;=G$6,G80&gt;=G$5),"Moderate Benefit",G80&gt;=G$6,"Large Benefit")))</f>
        <v/>
      </c>
      <c r="H82" s="45" t="str">
        <f t="array" ref="H82">IF(H80="","",(_xlfn.IFS(AND(H80&lt;=0,H80&gt;=-H$4),"Trivial Harm",AND(H80&gt;=-H$5,H80&lt;=-H$4),"Small Harm",AND(H80&gt;=-H$6,H80&lt;=-H$5),"Moderate Harm",H80&lt;=-H$6,"Large Harm",AND(H80&gt;=0,H80&lt;=H$4),"Trivial Benefit",AND(H80&lt;=H$5,H80&gt;=H$4),"Small Benefit",AND(H80&lt;=H$6,H80&gt;=H$5),"Moderate Benefit",H80&gt;=H$6,"Large Benefit")))</f>
        <v/>
      </c>
      <c r="I82" s="45" t="str">
        <f t="array" ref="I82">IF(I80="","",(_xlfn.IFS(AND(I80&lt;=0,I80&gt;=-I$4),"Trivial Harm",AND(I80&gt;=-I$5,I80&lt;=-I$4),"Small Harm",AND(I80&gt;=-I$6,I80&lt;=-I$5),"Moderate Harm",I80&lt;=-I$6,"Large Harm",AND(I80&gt;=0,I80&lt;=I$4),"Trivial Benefit",AND(I80&lt;=I$5,I80&gt;=I$4),"Small Benefit",AND(I80&lt;=I$6,I80&gt;=I$5),"Moderate Benefit",I80&gt;=I$6,"Large Benefit")))</f>
        <v>Large Harm</v>
      </c>
      <c r="J82" s="45" t="str">
        <f t="array" ref="J82">IF(J80="","",(_xlfn.IFS(AND(J80&lt;=0,J80&gt;=-J$4),"Trivial Harm",AND(J80&gt;=-J$5,J80&lt;=-J$4),"Small Harm",AND(J80&gt;=-J$6,J80&lt;=-J$5),"Moderate Harm",J80&lt;=-J$6,"Large Harm",AND(J80&gt;=0,J80&lt;=J$4),"Trivial Benefit",AND(J80&lt;=J$5,J80&gt;=J$4),"Small Benefit",AND(J80&lt;=J$6,J80&gt;=J$5),"Moderate Benefit",J80&gt;=J$6,"Large Benefit")))</f>
        <v>Moderate Harm</v>
      </c>
      <c r="K82" s="45" t="str">
        <f t="array" ref="K82">IF(K80="","",(_xlfn.IFS(AND(K80&lt;=0,K80&gt;=-K$4),"Trivial Harm",AND(K80&gt;=-K$5,K80&lt;=-K$4),"Small Harm",AND(K80&gt;=-K$6,K80&lt;=-K$5),"Moderate Harm",K80&lt;=-K$6,"Large Harm",AND(K80&gt;=0,K80&lt;=K$4),"Trivial Benefit",AND(K80&lt;=K$5,K80&gt;=K$4),"Small Benefit",AND(K80&lt;=K$6,K80&gt;=K$5),"Moderate Benefit",K80&gt;=K$6,"Large Benefit")))</f>
        <v/>
      </c>
      <c r="L82" s="45" t="str">
        <f t="array" ref="L82">IF(L80="","",(_xlfn.IFS(AND(L80&lt;=0,L80&gt;=-L$4),"Trivial Harm",AND(L80&gt;=-L$5,L80&lt;=-L$4),"Small Harm",AND(L80&gt;=-L$6,L80&lt;=-L$5),"Moderate Harm",L80&lt;=-L$6,"Large Harm",AND(L80&gt;=0,L80&lt;=L$4),"Trivial Benefit",AND(L80&lt;=L$5,L80&gt;=L$4),"Small Benefit",AND(L80&lt;=L$6,L80&gt;=L$5),"Moderate Benefit",L80&gt;=L$6,"Large Benefit")))</f>
        <v>Large Harm</v>
      </c>
      <c r="M82" s="45" t="str">
        <f t="array" ref="M82">IF(M80="","",(_xlfn.IFS(AND(M80&lt;=0,M80&gt;=-M$4),"Trivial Harm",AND(M80&gt;=-M$5,M80&lt;=-M$4),"Small Harm",AND(M80&gt;=-M$6,M80&lt;=-M$5),"Moderate Harm",M80&lt;=-M$6,"Large Harm",AND(M80&gt;=0,M80&lt;=M$4),"Trivial Benefit",AND(M80&lt;=M$5,M80&gt;=M$4),"Small Benefit",AND(M80&lt;=M$6,M80&gt;=M$5),"Moderate Benefit",M80&gt;=M$6,"Large Benefit")))</f>
        <v/>
      </c>
      <c r="N82" s="45" t="str">
        <f t="array" ref="N82">IF(N80="","",(_xlfn.IFS(AND(N80&lt;=0,N80&gt;=-N$4),"Trivial Harm",AND(N80&gt;=-N$5,N80&lt;=-N$4),"Small Harm",AND(N80&gt;=-N$6,N80&lt;=-N$5),"Moderate Harm",N80&lt;=-N$6,"Large Harm",AND(N80&gt;=0,N80&lt;=N$4),"Trivial Benefit",AND(N80&lt;=N$5,N80&gt;=N$4),"Small Benefit",AND(N80&lt;=N$6,N80&gt;=N$5),"Moderate Benefit",N80&gt;=N$6,"Large Benefit")))</f>
        <v/>
      </c>
      <c r="O82" s="45" t="str">
        <f t="array" ref="O82">IF(O80="","",(_xlfn.IFS(AND(O80&lt;=0,O80&gt;=-O$4),"Trivial Harm",AND(O80&gt;=-O$5,O80&lt;=-O$4),"Small Harm",AND(O80&gt;=-O$6,O80&lt;=-O$5),"Moderate Harm",O80&lt;=-O$6,"Large Harm",AND(O80&gt;=0,O80&lt;=O$4),"Trivial Benefit",AND(O80&lt;=O$5,O80&gt;=O$4),"Small Benefit",AND(O80&lt;=O$6,O80&gt;=O$5),"Moderate Benefit",O80&gt;=O$6,"Large Benefit")))</f>
        <v/>
      </c>
      <c r="P82" s="45" t="str">
        <f t="array" ref="P82">IF(P80="","",(_xlfn.IFS(AND(P80&lt;=0,P80&gt;=-P$4),"Trivial Harm",AND(P80&gt;=-P$5,P80&lt;=-P$4),"Small Harm",AND(P80&gt;=-P$6,P80&lt;=-P$5),"Moderate Harm",P80&lt;=-P$6,"Large Harm",AND(P80&gt;=0,P80&lt;=P$4),"Trivial Benefit",AND(P80&lt;=P$5,P80&gt;=P$4),"Small Benefit",AND(P80&lt;=P$6,P80&gt;=P$5),"Moderate Benefit",P80&gt;=P$6,"Large Benefit")))</f>
        <v/>
      </c>
      <c r="Q82" s="45" t="str">
        <f t="array" ref="Q82">IF(Q80="","",(_xlfn.IFS(AND(Q80&lt;=0,Q80&gt;=-Q$4),"Trivial Harm",AND(Q80&gt;=-Q$5,Q80&lt;=-Q$4),"Small Harm",AND(Q80&gt;=-Q$6,Q80&lt;=-Q$5),"Moderate Harm",Q80&lt;=-Q$6,"Large Harm",AND(Q80&gt;=0,Q80&lt;=Q$4),"Trivial Benefit",AND(Q80&lt;=Q$5,Q80&gt;=Q$4),"Small Benefit",AND(Q80&lt;=Q$6,Q80&gt;=Q$5),"Moderate Benefit",Q80&gt;=Q$6,"Large Benefit")))</f>
        <v/>
      </c>
      <c r="R82" s="45" t="str">
        <f t="array" ref="R82">IF(R80="","",(_xlfn.IFS(AND(R80&lt;=0,R80&gt;=-R$4),"Trivial Harm",AND(R80&gt;=-R$5,R80&lt;=-R$4),"Small Harm",AND(R80&gt;=-R$6,R80&lt;=-R$5),"Moderate Harm",R80&lt;=-R$6,"Large Harm",AND(R80&gt;=0,R80&lt;=R$4),"Trivial Benefit",AND(R80&lt;=R$5,R80&gt;=R$4),"Small Benefit",AND(R80&lt;=R$6,R80&gt;=R$5),"Moderate Benefit",R80&gt;=R$6,"Large Benefit")))</f>
        <v/>
      </c>
      <c r="S82" s="45" t="str">
        <f t="array" ref="S82">IF(S80="","",(_xlfn.IFS(AND(S80&lt;=0,S80&gt;=-S$4),"Trivial Harm",AND(S80&gt;=-S$5,S80&lt;=-S$4),"Small Harm",AND(S80&gt;=-S$6,S80&lt;=-S$5),"Moderate Harm",S80&lt;=-S$6,"Large Harm",AND(S80&gt;=0,S80&lt;=S$4),"Trivial Benefit",AND(S80&lt;=S$5,S80&gt;=S$4),"Small Benefit",AND(S80&lt;=S$6,S80&gt;=S$5),"Moderate Benefit",S80&gt;=S$6,"Large Benefit")))</f>
        <v/>
      </c>
      <c r="T82" s="45" t="str">
        <f t="array" ref="T82">IF(T80="","",(_xlfn.IFS(AND(T80&lt;=0,T80&gt;=-T$4),"Trivial Harm",AND(T80&gt;=-T$5,T80&lt;=-T$4),"Small Harm",AND(T80&gt;=-T$6,T80&lt;=-T$5),"Moderate Harm",T80&lt;=-T$6,"Large Harm",AND(T80&gt;=0,T80&lt;=T$4),"Trivial Benefit",AND(T80&lt;=T$5,T80&gt;=T$4),"Small Benefit",AND(T80&lt;=T$6,T80&gt;=T$5),"Moderate Benefit",T80&gt;=T$6,"Large Benefit")))</f>
        <v/>
      </c>
      <c r="U82" s="45" t="str">
        <f t="array" ref="U82">IF(U80="","",(_xlfn.IFS(AND(U80&lt;=0,U80&gt;=-U$4),"Trivial Harm",AND(U80&gt;=-U$5,U80&lt;=-U$4),"Small Harm",AND(U80&gt;=-U$6,U80&lt;=-U$5),"Moderate Harm",U80&lt;=-U$6,"Large Harm",AND(U80&gt;=0,U80&lt;=U$4),"Trivial Benefit",AND(U80&lt;=U$5,U80&gt;=U$4),"Small Benefit",AND(U80&lt;=U$6,U80&gt;=U$5),"Moderate Benefit",U80&gt;=U$6,"Large Benefit")))</f>
        <v/>
      </c>
      <c r="V82" s="45" t="str">
        <f t="array" ref="V82">IF(V80="","",(_xlfn.IFS(AND(V80&lt;=0,V80&gt;=-V$4),"Trivial Harm",AND(V80&gt;=-V$5,V80&lt;=-V$4),"Small Harm",AND(V80&gt;=-V$6,V80&lt;=-V$5),"Moderate Harm",V80&lt;=-V$6,"Large Harm",AND(V80&gt;=0,V80&lt;=V$4),"Trivial Benefit",AND(V80&lt;=V$5,V80&gt;=V$4),"Small Benefit",AND(V80&lt;=V$6,V80&gt;=V$5),"Moderate Benefit",V80&gt;=V$6,"Large Benefit")))</f>
        <v>Trivial Harm</v>
      </c>
      <c r="W82" s="45" t="str">
        <f t="array" ref="W82">_xlfn.IFS(AND(W80&lt;=0,W80&gt;=-W$4),"Trivial Harm",AND(W80&gt;=-W$5, W80&lt;=-W$4),"Small Harm",AND(W80&gt;=-W$6, W80&lt;=-W$5),"Moderate Harm",W80&lt;=-W$6,"Large Harm",AND(W80&gt;=0,W80&lt;=W$4),"Trivial Benefit",AND(W80&lt;=W$5, W80&gt;=W$4),"Small Benefit",AND(W80&lt;=W$6, W80&gt;=W$5),"Moderate Benefit",W80&gt;=W$6,"Large Benefit")</f>
        <v>Trivial Harm</v>
      </c>
      <c r="X82" s="45" t="str">
        <f t="array" ref="X82">_xlfn.IFS(AND(X80&lt;=0,X80&gt;=-X$4),"Trivial Harm",AND(X80&gt;=-X$5, X80&lt;=-X$4),"Small Harm",AND(X80&gt;=-X$6, X80&lt;=-X$5),"Moderate Harm",X80&lt;=-X$6,"Large Harm",AND(X80&gt;=0,X80&lt;=X$4),"Trivial Benefit",AND(X80&lt;=X$5, X80&gt;=X$4),"Small Benefit",AND(X80&lt;=X$6, X80&gt;=X$5),"Moderate Benefit",X80&gt;=X$6,"Large Benefit")</f>
        <v>Large Harm</v>
      </c>
      <c r="Y82" s="45" t="str">
        <f t="array" ref="Y82">_xlfn.IFS(AND(Y80&lt;=0,Y80&gt;=-Y$4),"Trivial Harm",AND(Y80&gt;=-Y$5, Y80&lt;=-Y$4),"Small Harm",AND(Y80&gt;=-Y$6, Y80&lt;=-Y$5),"Moderate Harm",Y80&lt;=-Y$6,"Large Harm",AND(Y80&gt;=0,Y80&lt;=Y$4),"Trivial Benefit",AND(Y80&lt;=Y$5, Y80&gt;=Y$4),"Small Benefit",AND(Y80&lt;=Y$6, Y80&gt;=Y$5),"Moderate Benefit",Y80&gt;=Y$6,"Large Benefit")</f>
        <v>Large Harm</v>
      </c>
    </row>
    <row r="83" spans="1:27" outlineLevel="1" x14ac:dyDescent="0.3">
      <c r="A83" s="20" t="s">
        <v>82</v>
      </c>
      <c r="B83" s="45" t="str">
        <f>IF(B80="", "",  (B80*B$3)/1000)</f>
        <v/>
      </c>
      <c r="C83" s="45" t="str">
        <f>IF(C80="", "",  (C80*C$3)/1000)</f>
        <v/>
      </c>
      <c r="E83" s="45"/>
      <c r="F83" s="45" t="str">
        <f t="shared" ref="F83:V83" si="19">IF(F80="", "",  (F80*F$3)/1000)</f>
        <v/>
      </c>
      <c r="G83" s="45" t="str">
        <f t="shared" si="19"/>
        <v/>
      </c>
      <c r="H83" s="45" t="str">
        <f t="shared" si="19"/>
        <v/>
      </c>
      <c r="I83" s="45">
        <f t="shared" si="19"/>
        <v>-8.0617999999999995E-2</v>
      </c>
      <c r="J83" s="45">
        <f t="shared" si="19"/>
        <v>-4.9861999999999997E-2</v>
      </c>
      <c r="K83" s="45" t="str">
        <f t="shared" si="19"/>
        <v/>
      </c>
      <c r="L83" s="45">
        <f t="shared" si="19"/>
        <v>-0.213309</v>
      </c>
      <c r="M83" s="45" t="str">
        <f t="shared" si="19"/>
        <v/>
      </c>
      <c r="N83" s="45" t="str">
        <f t="shared" si="19"/>
        <v/>
      </c>
      <c r="O83" s="45" t="str">
        <f t="shared" si="19"/>
        <v/>
      </c>
      <c r="P83" s="45" t="str">
        <f t="shared" si="19"/>
        <v/>
      </c>
      <c r="Q83" s="45" t="str">
        <f t="shared" si="19"/>
        <v/>
      </c>
      <c r="R83" s="45" t="str">
        <f t="shared" si="19"/>
        <v/>
      </c>
      <c r="S83" s="45" t="str">
        <f t="shared" si="19"/>
        <v/>
      </c>
      <c r="T83" s="45" t="str">
        <f t="shared" si="19"/>
        <v/>
      </c>
      <c r="U83" s="45" t="str">
        <f t="shared" si="19"/>
        <v/>
      </c>
      <c r="V83" s="45">
        <f t="shared" si="19"/>
        <v>-1.2900000000000002E-2</v>
      </c>
      <c r="W83" s="46">
        <f>SUMIF($B83:$V83, "&gt;0")</f>
        <v>0</v>
      </c>
      <c r="X83" s="46">
        <f>SUMIF($B83:$V83, "&lt;0")-I83</f>
        <v>-0.27607100000000007</v>
      </c>
      <c r="Y83" s="46">
        <f>SUM(W83:X83)</f>
        <v>-0.27607100000000007</v>
      </c>
    </row>
    <row r="84" spans="1:27" x14ac:dyDescent="0.3">
      <c r="A84" s="40" t="s">
        <v>118</v>
      </c>
      <c r="B84" s="41"/>
      <c r="C84" s="41"/>
      <c r="D84" s="41"/>
      <c r="E84" s="41"/>
      <c r="F84" s="41"/>
      <c r="G84" s="41"/>
      <c r="H84" s="41"/>
      <c r="I84" s="42">
        <v>247</v>
      </c>
      <c r="J84" s="41">
        <v>270</v>
      </c>
      <c r="K84" s="41"/>
      <c r="L84" s="41">
        <v>150</v>
      </c>
      <c r="M84" s="41"/>
      <c r="N84" s="41"/>
      <c r="O84" s="41"/>
      <c r="P84" s="41"/>
      <c r="Q84" s="41"/>
      <c r="R84" s="41"/>
      <c r="S84" s="41"/>
      <c r="T84" s="41"/>
      <c r="U84" s="41">
        <v>8</v>
      </c>
      <c r="V84" s="43"/>
      <c r="W84" s="40">
        <f>W87</f>
        <v>0.20686999999999994</v>
      </c>
      <c r="X84" s="40">
        <f>X87</f>
        <v>0</v>
      </c>
      <c r="Y84" s="40">
        <f>Y87</f>
        <v>0.20686999999999994</v>
      </c>
      <c r="Z84" s="4">
        <f>COUNTA(B84:V84)</f>
        <v>4</v>
      </c>
      <c r="AA84" s="20">
        <f>Z84-1</f>
        <v>3</v>
      </c>
    </row>
    <row r="85" spans="1:27" x14ac:dyDescent="0.3">
      <c r="A85" s="4" t="s">
        <v>77</v>
      </c>
      <c r="B85" s="44"/>
      <c r="C85" s="44"/>
      <c r="D85" s="44"/>
      <c r="E85" s="44"/>
      <c r="F85" s="44"/>
      <c r="G85" s="44"/>
      <c r="H85" s="44"/>
      <c r="I85" s="44" t="s">
        <v>80</v>
      </c>
      <c r="J85" s="44" t="s">
        <v>80</v>
      </c>
      <c r="K85" s="44"/>
      <c r="L85" s="44" t="s">
        <v>79</v>
      </c>
      <c r="M85" s="44"/>
      <c r="N85" s="44"/>
      <c r="O85" s="44"/>
      <c r="P85" s="44"/>
      <c r="Q85" s="44"/>
      <c r="R85" s="44"/>
      <c r="S85" s="44"/>
      <c r="T85" s="44"/>
      <c r="U85" s="44" t="s">
        <v>79</v>
      </c>
      <c r="V85" s="44"/>
      <c r="W85" s="44"/>
      <c r="X85" s="44"/>
      <c r="Y85" s="44" t="s">
        <v>79</v>
      </c>
    </row>
    <row r="86" spans="1:27" x14ac:dyDescent="0.3">
      <c r="A86" s="20" t="s">
        <v>81</v>
      </c>
      <c r="B86" s="45" t="str">
        <f t="array" ref="B86">IF(B84="","",(_xlfn.IFS(AND(B84&lt;=0,B84&gt;=-B$4),"Trivial Harm",AND(B84&gt;=-B$5,B84&lt;=-B$4),"Small Harm",AND(B84&gt;=-B$6,B84&lt;=-B$5),"Moderate Harm",B84&lt;=-B$6,"Large Harm",AND(B84&gt;=0,B84&lt;=B$4),"Trivial Benefit",AND(B84&lt;=B$5,B84&gt;=B$4),"Small Benefit",AND(B84&lt;=B$6,B84&gt;=B$5),"Moderate Benefit",B84&gt;=B$6,"Large Benefit")))</f>
        <v/>
      </c>
      <c r="C86" s="45" t="str">
        <f t="array" ref="C86">IF(C84="","",(_xlfn.IFS(AND(C84&lt;=0,C84&gt;=-C$4),"Trivial Harm",AND(C84&gt;=-C$5,C84&lt;=-C$4),"Small Harm",AND(C84&gt;=-C$6,C84&lt;=-C$5),"Moderate Harm",C84&lt;=-C$6,"Large Harm",AND(C84&gt;=0,C84&lt;=C$4),"Trivial Benefit",AND(C84&lt;=C$5,C84&gt;=C$4),"Small Benefit",AND(C84&lt;=C$6,C84&gt;=C$5),"Moderate Benefit",C84&gt;=C$6,"Large Benefit")))</f>
        <v/>
      </c>
      <c r="E86" s="45"/>
      <c r="F86" s="45" t="str">
        <f t="array" ref="F86">IF(F84="","",(_xlfn.IFS(AND(F84&lt;=0,F84&gt;=-F$4),"Trivial Harm",AND(F84&gt;=-F$5,F84&lt;=-F$4),"Small Harm",AND(F84&gt;=-F$6,F84&lt;=-F$5),"Moderate Harm",F84&lt;=-F$6,"Large Harm",AND(F84&gt;=0,F84&lt;=F$4),"Trivial Benefit",AND(F84&lt;=F$5,F84&gt;=F$4),"Small Benefit",AND(F84&lt;=F$6,F84&gt;=F$5),"Moderate Benefit",F84&gt;=F$6,"Large Benefit")))</f>
        <v/>
      </c>
      <c r="G86" s="45" t="str">
        <f t="array" ref="G86">IF(G84="","",(_xlfn.IFS(AND(G84&lt;=0,G84&gt;=-G$4),"Trivial Harm",AND(G84&gt;=-G$5,G84&lt;=-G$4),"Small Harm",AND(G84&gt;=-G$6,G84&lt;=-G$5),"Moderate Harm",G84&lt;=-G$6,"Large Harm",AND(G84&gt;=0,G84&lt;=G$4),"Trivial Benefit",AND(G84&lt;=G$5,G84&gt;=G$4),"Small Benefit",AND(G84&lt;=G$6,G84&gt;=G$5),"Moderate Benefit",G84&gt;=G$6,"Large Benefit")))</f>
        <v/>
      </c>
      <c r="H86" s="45" t="str">
        <f t="array" ref="H86">IF(H84="","",(_xlfn.IFS(AND(H84&lt;=0,H84&gt;=-H$4),"Trivial Harm",AND(H84&gt;=-H$5,H84&lt;=-H$4),"Small Harm",AND(H84&gt;=-H$6,H84&lt;=-H$5),"Moderate Harm",H84&lt;=-H$6,"Large Harm",AND(H84&gt;=0,H84&lt;=H$4),"Trivial Benefit",AND(H84&lt;=H$5,H84&gt;=H$4),"Small Benefit",AND(H84&lt;=H$6,H84&gt;=H$5),"Moderate Benefit",H84&gt;=H$6,"Large Benefit")))</f>
        <v/>
      </c>
      <c r="I86" s="45" t="str">
        <f t="array" ref="I86">IF(I84="","",(_xlfn.IFS(AND(I84&lt;=0,I84&gt;=-I$4),"Trivial Harm",AND(I84&gt;=-I$5,I84&lt;=-I$4),"Small Harm",AND(I84&gt;=-I$6,I84&lt;=-I$5),"Moderate Harm",I84&lt;=-I$6,"Large Harm",AND(I84&gt;=0,I84&lt;=I$4),"Trivial Benefit",AND(I84&lt;=I$5,I84&gt;=I$4),"Small Benefit",AND(I84&lt;=I$6,I84&gt;=I$5),"Moderate Benefit",I84&gt;=I$6,"Large Benefit")))</f>
        <v>Large Benefit</v>
      </c>
      <c r="J86" s="45" t="str">
        <f t="array" ref="J86">IF(J84="","",(_xlfn.IFS(AND(J84&lt;=0,J84&gt;=-J$4),"Trivial Harm",AND(J84&gt;=-J$5,J84&lt;=-J$4),"Small Harm",AND(J84&gt;=-J$6,J84&lt;=-J$5),"Moderate Harm",J84&lt;=-J$6,"Large Harm",AND(J84&gt;=0,J84&lt;=J$4),"Trivial Benefit",AND(J84&lt;=J$5,J84&gt;=J$4),"Small Benefit",AND(J84&lt;=J$6,J84&gt;=J$5),"Moderate Benefit",J84&gt;=J$6,"Large Benefit")))</f>
        <v>Large Benefit</v>
      </c>
      <c r="K86" s="45" t="str">
        <f t="array" ref="K86">IF(K84="","",(_xlfn.IFS(AND(K84&lt;=0,K84&gt;=-K$4),"Trivial Harm",AND(K84&gt;=-K$5,K84&lt;=-K$4),"Small Harm",AND(K84&gt;=-K$6,K84&lt;=-K$5),"Moderate Harm",K84&lt;=-K$6,"Large Harm",AND(K84&gt;=0,K84&lt;=K$4),"Trivial Benefit",AND(K84&lt;=K$5,K84&gt;=K$4),"Small Benefit",AND(K84&lt;=K$6,K84&gt;=K$5),"Moderate Benefit",K84&gt;=K$6,"Large Benefit")))</f>
        <v/>
      </c>
      <c r="L86" s="45" t="str">
        <f t="array" ref="L86">IF(L84="","",(_xlfn.IFS(AND(L84&lt;=0,L84&gt;=-L$4),"Trivial Harm",AND(L84&gt;=-L$5,L84&lt;=-L$4),"Small Harm",AND(L84&gt;=-L$6,L84&lt;=-L$5),"Moderate Harm",L84&lt;=-L$6,"Large Harm",AND(L84&gt;=0,L84&lt;=L$4),"Trivial Benefit",AND(L84&lt;=L$5,L84&gt;=L$4),"Small Benefit",AND(L84&lt;=L$6,L84&gt;=L$5),"Moderate Benefit",L84&gt;=L$6,"Large Benefit")))</f>
        <v>Large Benefit</v>
      </c>
      <c r="M86" s="45" t="str">
        <f t="array" ref="M86">IF(M84="","",(_xlfn.IFS(AND(M84&lt;=0,M84&gt;=-M$4),"Trivial Harm",AND(M84&gt;=-M$5,M84&lt;=-M$4),"Small Harm",AND(M84&gt;=-M$6,M84&lt;=-M$5),"Moderate Harm",M84&lt;=-M$6,"Large Harm",AND(M84&gt;=0,M84&lt;=M$4),"Trivial Benefit",AND(M84&lt;=M$5,M84&gt;=M$4),"Small Benefit",AND(M84&lt;=M$6,M84&gt;=M$5),"Moderate Benefit",M84&gt;=M$6,"Large Benefit")))</f>
        <v/>
      </c>
      <c r="N86" s="45" t="str">
        <f t="array" ref="N86">IF(N84="","",(_xlfn.IFS(AND(N84&lt;=0,N84&gt;=-N$4),"Trivial Harm",AND(N84&gt;=-N$5,N84&lt;=-N$4),"Small Harm",AND(N84&gt;=-N$6,N84&lt;=-N$5),"Moderate Harm",N84&lt;=-N$6,"Large Harm",AND(N84&gt;=0,N84&lt;=N$4),"Trivial Benefit",AND(N84&lt;=N$5,N84&gt;=N$4),"Small Benefit",AND(N84&lt;=N$6,N84&gt;=N$5),"Moderate Benefit",N84&gt;=N$6,"Large Benefit")))</f>
        <v/>
      </c>
      <c r="O86" s="45" t="str">
        <f t="array" ref="O86">IF(O84="","",(_xlfn.IFS(AND(O84&lt;=0,O84&gt;=-O$4),"Trivial Harm",AND(O84&gt;=-O$5,O84&lt;=-O$4),"Small Harm",AND(O84&gt;=-O$6,O84&lt;=-O$5),"Moderate Harm",O84&lt;=-O$6,"Large Harm",AND(O84&gt;=0,O84&lt;=O$4),"Trivial Benefit",AND(O84&lt;=O$5,O84&gt;=O$4),"Small Benefit",AND(O84&lt;=O$6,O84&gt;=O$5),"Moderate Benefit",O84&gt;=O$6,"Large Benefit")))</f>
        <v/>
      </c>
      <c r="P86" s="45" t="str">
        <f t="array" ref="P86">IF(P84="","",(_xlfn.IFS(AND(P84&lt;=0,P84&gt;=-P$4),"Trivial Harm",AND(P84&gt;=-P$5,P84&lt;=-P$4),"Small Harm",AND(P84&gt;=-P$6,P84&lt;=-P$5),"Moderate Harm",P84&lt;=-P$6,"Large Harm",AND(P84&gt;=0,P84&lt;=P$4),"Trivial Benefit",AND(P84&lt;=P$5,P84&gt;=P$4),"Small Benefit",AND(P84&lt;=P$6,P84&gt;=P$5),"Moderate Benefit",P84&gt;=P$6,"Large Benefit")))</f>
        <v/>
      </c>
      <c r="Q86" s="45" t="str">
        <f t="array" ref="Q86">IF(Q84="","",(_xlfn.IFS(AND(Q84&lt;=0,Q84&gt;=-Q$4),"Trivial Harm",AND(Q84&gt;=-Q$5,Q84&lt;=-Q$4),"Small Harm",AND(Q84&gt;=-Q$6,Q84&lt;=-Q$5),"Moderate Harm",Q84&lt;=-Q$6,"Large Harm",AND(Q84&gt;=0,Q84&lt;=Q$4),"Trivial Benefit",AND(Q84&lt;=Q$5,Q84&gt;=Q$4),"Small Benefit",AND(Q84&lt;=Q$6,Q84&gt;=Q$5),"Moderate Benefit",Q84&gt;=Q$6,"Large Benefit")))</f>
        <v/>
      </c>
      <c r="R86" s="45" t="str">
        <f t="array" ref="R86">IF(R84="","",(_xlfn.IFS(AND(R84&lt;=0,R84&gt;=-R$4),"Trivial Harm",AND(R84&gt;=-R$5,R84&lt;=-R$4),"Small Harm",AND(R84&gt;=-R$6,R84&lt;=-R$5),"Moderate Harm",R84&lt;=-R$6,"Large Harm",AND(R84&gt;=0,R84&lt;=R$4),"Trivial Benefit",AND(R84&lt;=R$5,R84&gt;=R$4),"Small Benefit",AND(R84&lt;=R$6,R84&gt;=R$5),"Moderate Benefit",R84&gt;=R$6,"Large Benefit")))</f>
        <v/>
      </c>
      <c r="S86" s="45" t="str">
        <f t="array" ref="S86">IF(S84="","",(_xlfn.IFS(AND(S84&lt;=0,S84&gt;=-S$4),"Trivial Harm",AND(S84&gt;=-S$5,S84&lt;=-S$4),"Small Harm",AND(S84&gt;=-S$6,S84&lt;=-S$5),"Moderate Harm",S84&lt;=-S$6,"Large Harm",AND(S84&gt;=0,S84&lt;=S$4),"Trivial Benefit",AND(S84&lt;=S$5,S84&gt;=S$4),"Small Benefit",AND(S84&lt;=S$6,S84&gt;=S$5),"Moderate Benefit",S84&gt;=S$6,"Large Benefit")))</f>
        <v/>
      </c>
      <c r="T86" s="45" t="str">
        <f t="array" ref="T86">IF(T84="","",(_xlfn.IFS(AND(T84&lt;=0,T84&gt;=-T$4),"Trivial Harm",AND(T84&gt;=-T$5,T84&lt;=-T$4),"Small Harm",AND(T84&gt;=-T$6,T84&lt;=-T$5),"Moderate Harm",T84&lt;=-T$6,"Large Harm",AND(T84&gt;=0,T84&lt;=T$4),"Trivial Benefit",AND(T84&lt;=T$5,T84&gt;=T$4),"Small Benefit",AND(T84&lt;=T$6,T84&gt;=T$5),"Moderate Benefit",T84&gt;=T$6,"Large Benefit")))</f>
        <v/>
      </c>
      <c r="U86" s="45" t="str">
        <f t="array" ref="U86">IF(U84="","",(_xlfn.IFS(AND(U84&lt;=0,U84&gt;=-U$4),"Trivial Harm",AND(U84&gt;=-U$5,U84&lt;=-U$4),"Small Harm",AND(U84&gt;=-U$6,U84&lt;=-U$5),"Moderate Harm",U84&lt;=-U$6,"Large Harm",AND(U84&gt;=0,U84&lt;=U$4),"Trivial Benefit",AND(U84&lt;=U$5,U84&gt;=U$4),"Small Benefit",AND(U84&lt;=U$6,U84&gt;=U$5),"Moderate Benefit",U84&gt;=U$6,"Large Benefit")))</f>
        <v>Trivial Benefit</v>
      </c>
      <c r="V86" s="45" t="str">
        <f t="array" ref="V86">IF(V84="","",(_xlfn.IFS(AND(V84&lt;=0,V84&gt;=-V$4),"Trivial Harm",AND(V84&gt;=-V$5,V84&lt;=-V$4),"Small Harm",AND(V84&gt;=-V$6,V84&lt;=-V$5),"Moderate Harm",V84&lt;=-V$6,"Large Harm",AND(V84&gt;=0,V84&lt;=V$4),"Trivial Benefit",AND(V84&lt;=V$5,V84&gt;=V$4),"Small Benefit",AND(V84&lt;=V$6,V84&gt;=V$5),"Moderate Benefit",V84&gt;=V$6,"Large Benefit")))</f>
        <v/>
      </c>
      <c r="W86" s="45" t="str">
        <f t="array" ref="W86">_xlfn.IFS(AND(W84&lt;=0,W84&gt;=-W$4),"Trivial Harm",AND(W84&gt;=-W$5, W84&lt;=-W$4),"Small Harm",AND(W84&gt;=-W$6, W84&lt;=-W$5),"Moderate Harm",W84&lt;=-W$6,"Large Harm",AND(W84&gt;=0,W84&lt;=W$4),"Trivial Benefit",AND(W84&lt;=W$5, W84&gt;=W$4),"Small Benefit",AND(W84&lt;=W$6, W84&gt;=W$5),"Moderate Benefit",W84&gt;=W$6,"Large Benefit")</f>
        <v>Large Benefit</v>
      </c>
      <c r="X86" s="45" t="str">
        <f t="array" ref="X86">_xlfn.IFS(AND(X84&lt;=0,X84&gt;=-X$4),"Trivial Harm",AND(X84&gt;=-X$5, X84&lt;=-X$4),"Small Harm",AND(X84&gt;=-X$6, X84&lt;=-X$5),"Moderate Harm",X84&lt;=-X$6,"Large Harm",AND(X84&gt;=0,X84&lt;=X$4),"Trivial Benefit",AND(X84&lt;=X$5, X84&gt;=X$4),"Small Benefit",AND(X84&lt;=X$6, X84&gt;=X$5),"Moderate Benefit",X84&gt;=X$6,"Large Benefit")</f>
        <v>Trivial Harm</v>
      </c>
      <c r="Y86" s="45" t="str">
        <f t="array" ref="Y86">_xlfn.IFS(AND(Y84&lt;=0,Y84&gt;=-Y$4),"Trivial Harm",AND(Y84&gt;=-Y$5, Y84&lt;=-Y$4),"Small Harm",AND(Y84&gt;=-Y$6, Y84&lt;=-Y$5),"Moderate Harm",Y84&lt;=-Y$6,"Large Harm",AND(Y84&gt;=0,Y84&lt;=Y$4),"Trivial Benefit",AND(Y84&lt;=Y$5, Y84&gt;=Y$4),"Small Benefit",AND(Y84&lt;=Y$6, Y84&gt;=Y$5),"Moderate Benefit",Y84&gt;=Y$6,"Large Benefit")</f>
        <v>Large Benefit</v>
      </c>
    </row>
    <row r="87" spans="1:27" x14ac:dyDescent="0.3">
      <c r="A87" s="20" t="s">
        <v>82</v>
      </c>
      <c r="B87" s="45" t="str">
        <f>IF(B84="", "",  (B84*B$3)/1000)</f>
        <v/>
      </c>
      <c r="C87" s="45" t="str">
        <f>IF(C84="", "",  (C84*C$3)/1000)</f>
        <v/>
      </c>
      <c r="E87" s="45"/>
      <c r="F87" s="45" t="str">
        <f t="shared" ref="F87:V87" si="20">IF(F84="", "",  (F84*F$3)/1000)</f>
        <v/>
      </c>
      <c r="G87" s="45" t="str">
        <f t="shared" si="20"/>
        <v/>
      </c>
      <c r="H87" s="45" t="str">
        <f t="shared" si="20"/>
        <v/>
      </c>
      <c r="I87" s="45">
        <f t="shared" si="20"/>
        <v>0.115102</v>
      </c>
      <c r="J87" s="45">
        <f t="shared" si="20"/>
        <v>0.12581999999999999</v>
      </c>
      <c r="K87" s="45" t="str">
        <f t="shared" si="20"/>
        <v/>
      </c>
      <c r="L87" s="45">
        <f t="shared" si="20"/>
        <v>7.7850000000000003E-2</v>
      </c>
      <c r="M87" s="45" t="str">
        <f t="shared" si="20"/>
        <v/>
      </c>
      <c r="N87" s="45" t="str">
        <f t="shared" si="20"/>
        <v/>
      </c>
      <c r="O87" s="45" t="str">
        <f t="shared" si="20"/>
        <v/>
      </c>
      <c r="P87" s="45" t="str">
        <f t="shared" si="20"/>
        <v/>
      </c>
      <c r="Q87" s="45" t="str">
        <f t="shared" si="20"/>
        <v/>
      </c>
      <c r="R87" s="45" t="str">
        <f t="shared" si="20"/>
        <v/>
      </c>
      <c r="S87" s="45" t="str">
        <f t="shared" si="20"/>
        <v/>
      </c>
      <c r="T87" s="45" t="str">
        <f t="shared" si="20"/>
        <v/>
      </c>
      <c r="U87" s="45">
        <f t="shared" si="20"/>
        <v>3.2000000000000002E-3</v>
      </c>
      <c r="V87" s="45" t="str">
        <f t="shared" si="20"/>
        <v/>
      </c>
      <c r="W87" s="46">
        <f>SUMIF($B87:$V87, "&gt;0")-I87</f>
        <v>0.20686999999999994</v>
      </c>
      <c r="X87" s="46">
        <f>SUMIF($B87:$V87, "&lt;0")</f>
        <v>0</v>
      </c>
      <c r="Y87" s="46">
        <f>SUM(W87:X87)</f>
        <v>0.20686999999999994</v>
      </c>
    </row>
  </sheetData>
  <conditionalFormatting sqref="B10:B13 N10:O13 L10:L13 H10:I13 H16:I17 T16:V17 L16:L17 N16:O17 B16:B17 B20:B21 N20:O21 L20:L21 H21:I21 T20:V21 N24:O25 L24:L25 H24:I25 T24:V25 H28:I29 L28:L29 N28:O29 B28:B29 T28:V29 B32:B33 N32:O33 L32:L33 H32:I33 T32:V33 H36:I37 L36:L37 N36:O37 B36:B37 T36:V37 B40:B41 N40:O41 L40:L41 H40:I41 T40:V41 T12:V13 G10:G11 J10:K11 M10:M11 P10:V11 Y10:Y11 I20 B24:B25 Y14:Y15 Y18:Y19 Y22:Y23 Y26:Y27 Y30:Y31 Y34:Y35 Y38:Y39 Y42:Y43 E24:F25 E40:F41 E36:F37 E32:F33 E28:F29 E20:F21 E16:F17 E10:F13">
    <cfRule type="containsText" dxfId="2647" priority="2" operator="containsText" text="Trivial Benefit">
      <formula>NOT(ISERROR(SEARCH("Trivial Benefit",B10)))</formula>
    </cfRule>
    <cfRule type="containsText" dxfId="2646" priority="3" operator="containsText" text="Small Benefit">
      <formula>NOT(ISERROR(SEARCH("Small Benefit",B10)))</formula>
    </cfRule>
    <cfRule type="containsText" dxfId="2645" priority="4" operator="containsText" text="Moderate Benefit">
      <formula>NOT(ISERROR(SEARCH("Moderate Benefit",B10)))</formula>
    </cfRule>
    <cfRule type="containsText" dxfId="2644" priority="5" operator="containsText" text="Large Benefit">
      <formula>NOT(ISERROR(SEARCH("Large Benefit",B10)))</formula>
    </cfRule>
    <cfRule type="containsText" dxfId="2643" priority="6" operator="containsText" text="Trivial Harm">
      <formula>NOT(ISERROR(SEARCH("Trivial Harm",B10)))</formula>
    </cfRule>
    <cfRule type="containsText" dxfId="2642" priority="7" operator="containsText" text="Small Harm">
      <formula>NOT(ISERROR(SEARCH("Small Harm",B10)))</formula>
    </cfRule>
    <cfRule type="containsText" dxfId="2641" priority="8" operator="containsText" text="Moderate Harm">
      <formula>NOT(ISERROR(SEARCH("Moderate Harm",B10)))</formula>
    </cfRule>
    <cfRule type="containsText" dxfId="2640" priority="9" operator="containsText" text="Large Harm">
      <formula>NOT(ISERROR(SEARCH("Large Harm",B10)))</formula>
    </cfRule>
  </conditionalFormatting>
  <conditionalFormatting sqref="M10:M13 M16:M17 M20:M21 M24:M25 M28:M29 M32:M33 M36:M37 M40:M41">
    <cfRule type="containsText" dxfId="2639" priority="10" operator="containsText" text="Trivial Benefit">
      <formula>NOT(ISERROR(SEARCH("Trivial Benefit",M10)))</formula>
    </cfRule>
    <cfRule type="containsText" dxfId="2638" priority="11" operator="containsText" text="Small Benefit">
      <formula>NOT(ISERROR(SEARCH("Small Benefit",M10)))</formula>
    </cfRule>
    <cfRule type="containsText" dxfId="2637" priority="12" operator="containsText" text="Moderate Benefit">
      <formula>NOT(ISERROR(SEARCH("Moderate Benefit",M10)))</formula>
    </cfRule>
    <cfRule type="containsText" dxfId="2636" priority="13" operator="containsText" text="Large Benefit">
      <formula>NOT(ISERROR(SEARCH("Large Benefit",M10)))</formula>
    </cfRule>
    <cfRule type="containsText" dxfId="2635" priority="14" operator="containsText" text="Trivial Harm">
      <formula>NOT(ISERROR(SEARCH("Trivial Harm",M10)))</formula>
    </cfRule>
    <cfRule type="containsText" dxfId="2634" priority="15" operator="containsText" text="Small Harm">
      <formula>NOT(ISERROR(SEARCH("Small Harm",M10)))</formula>
    </cfRule>
    <cfRule type="containsText" dxfId="2633" priority="16" operator="containsText" text="Moderate Harm">
      <formula>NOT(ISERROR(SEARCH("Moderate Harm",M10)))</formula>
    </cfRule>
    <cfRule type="containsText" dxfId="2632" priority="17" operator="containsText" text="Large Harm">
      <formula>NOT(ISERROR(SEARCH("Large Harm",M10)))</formula>
    </cfRule>
  </conditionalFormatting>
  <conditionalFormatting sqref="K10:K13 K16:K17 K20:K21 K24:K25 K28:K29 K32:K33 K36:K37 K40:K41">
    <cfRule type="containsText" dxfId="2631" priority="18" operator="containsText" text="Trivial Benefit">
      <formula>NOT(ISERROR(SEARCH("Trivial Benefit",K10)))</formula>
    </cfRule>
    <cfRule type="containsText" dxfId="2630" priority="19" operator="containsText" text="Small Benefit">
      <formula>NOT(ISERROR(SEARCH("Small Benefit",K10)))</formula>
    </cfRule>
    <cfRule type="containsText" dxfId="2629" priority="20" operator="containsText" text="Moderate Benefit">
      <formula>NOT(ISERROR(SEARCH("Moderate Benefit",K10)))</formula>
    </cfRule>
    <cfRule type="containsText" dxfId="2628" priority="21" operator="containsText" text="Large Benefit">
      <formula>NOT(ISERROR(SEARCH("Large Benefit",K10)))</formula>
    </cfRule>
    <cfRule type="containsText" dxfId="2627" priority="22" operator="containsText" text="Trivial Harm">
      <formula>NOT(ISERROR(SEARCH("Trivial Harm",K10)))</formula>
    </cfRule>
    <cfRule type="containsText" dxfId="2626" priority="23" operator="containsText" text="Small Harm">
      <formula>NOT(ISERROR(SEARCH("Small Harm",K10)))</formula>
    </cfRule>
    <cfRule type="containsText" dxfId="2625" priority="24" operator="containsText" text="Moderate Harm">
      <formula>NOT(ISERROR(SEARCH("Moderate Harm",K10)))</formula>
    </cfRule>
    <cfRule type="containsText" dxfId="2624" priority="25" operator="containsText" text="Large Harm">
      <formula>NOT(ISERROR(SEARCH("Large Harm",K10)))</formula>
    </cfRule>
  </conditionalFormatting>
  <conditionalFormatting sqref="J10:J13 J16:J17 J21 J24:J25 J28:J29 J32:J33 J36:J37 J40:J41">
    <cfRule type="containsText" dxfId="2623" priority="26" operator="containsText" text="Trivial Benefit">
      <formula>NOT(ISERROR(SEARCH("Trivial Benefit",J10)))</formula>
    </cfRule>
    <cfRule type="containsText" dxfId="2622" priority="27" operator="containsText" text="Small Benefit">
      <formula>NOT(ISERROR(SEARCH("Small Benefit",J10)))</formula>
    </cfRule>
    <cfRule type="containsText" dxfId="2621" priority="28" operator="containsText" text="Moderate Benefit">
      <formula>NOT(ISERROR(SEARCH("Moderate Benefit",J10)))</formula>
    </cfRule>
    <cfRule type="containsText" dxfId="2620" priority="29" operator="containsText" text="Large Benefit">
      <formula>NOT(ISERROR(SEARCH("Large Benefit",J10)))</formula>
    </cfRule>
    <cfRule type="containsText" dxfId="2619" priority="30" operator="containsText" text="Trivial Harm">
      <formula>NOT(ISERROR(SEARCH("Trivial Harm",J10)))</formula>
    </cfRule>
    <cfRule type="containsText" dxfId="2618" priority="31" operator="containsText" text="Small Harm">
      <formula>NOT(ISERROR(SEARCH("Small Harm",J10)))</formula>
    </cfRule>
    <cfRule type="containsText" dxfId="2617" priority="32" operator="containsText" text="Moderate Harm">
      <formula>NOT(ISERROR(SEARCH("Moderate Harm",J10)))</formula>
    </cfRule>
    <cfRule type="containsText" dxfId="2616" priority="33" operator="containsText" text="Large Harm">
      <formula>NOT(ISERROR(SEARCH("Large Harm",J10)))</formula>
    </cfRule>
  </conditionalFormatting>
  <conditionalFormatting sqref="Q10:Q13 Q16:Q17 Q20:Q21 Q24:Q25 Q28:Q29 Q32:Q33 Q36:Q37 Q40:Q41">
    <cfRule type="containsText" dxfId="2615" priority="34" operator="containsText" text="Trivial Benefit">
      <formula>NOT(ISERROR(SEARCH("Trivial Benefit",Q10)))</formula>
    </cfRule>
    <cfRule type="containsText" dxfId="2614" priority="35" operator="containsText" text="Small Benefit">
      <formula>NOT(ISERROR(SEARCH("Small Benefit",Q10)))</formula>
    </cfRule>
    <cfRule type="containsText" dxfId="2613" priority="36" operator="containsText" text="Moderate Benefit">
      <formula>NOT(ISERROR(SEARCH("Moderate Benefit",Q10)))</formula>
    </cfRule>
    <cfRule type="containsText" dxfId="2612" priority="37" operator="containsText" text="Large Benefit">
      <formula>NOT(ISERROR(SEARCH("Large Benefit",Q10)))</formula>
    </cfRule>
    <cfRule type="containsText" dxfId="2611" priority="38" operator="containsText" text="Trivial Harm">
      <formula>NOT(ISERROR(SEARCH("Trivial Harm",Q10)))</formula>
    </cfRule>
    <cfRule type="containsText" dxfId="2610" priority="39" operator="containsText" text="Small Harm">
      <formula>NOT(ISERROR(SEARCH("Small Harm",Q10)))</formula>
    </cfRule>
    <cfRule type="containsText" dxfId="2609" priority="40" operator="containsText" text="Moderate Harm">
      <formula>NOT(ISERROR(SEARCH("Moderate Harm",Q10)))</formula>
    </cfRule>
    <cfRule type="containsText" dxfId="2608" priority="41" operator="containsText" text="Large Harm">
      <formula>NOT(ISERROR(SEARCH("Large Harm",Q10)))</formula>
    </cfRule>
  </conditionalFormatting>
  <conditionalFormatting sqref="P10:P13 P16:P17 P20:P21 P24:P25 P28:P29 P32:P33 P36:P37 P40:P41">
    <cfRule type="containsText" dxfId="2607" priority="42" operator="containsText" text="Trivial Benefit">
      <formula>NOT(ISERROR(SEARCH("Trivial Benefit",P10)))</formula>
    </cfRule>
    <cfRule type="containsText" dxfId="2606" priority="43" operator="containsText" text="Small Benefit">
      <formula>NOT(ISERROR(SEARCH("Small Benefit",P10)))</formula>
    </cfRule>
    <cfRule type="containsText" dxfId="2605" priority="44" operator="containsText" text="Moderate Benefit">
      <formula>NOT(ISERROR(SEARCH("Moderate Benefit",P10)))</formula>
    </cfRule>
    <cfRule type="containsText" dxfId="2604" priority="45" operator="containsText" text="Large Benefit">
      <formula>NOT(ISERROR(SEARCH("Large Benefit",P10)))</formula>
    </cfRule>
    <cfRule type="containsText" dxfId="2603" priority="46" operator="containsText" text="Trivial Harm">
      <formula>NOT(ISERROR(SEARCH("Trivial Harm",P10)))</formula>
    </cfRule>
    <cfRule type="containsText" dxfId="2602" priority="47" operator="containsText" text="Small Harm">
      <formula>NOT(ISERROR(SEARCH("Small Harm",P10)))</formula>
    </cfRule>
    <cfRule type="containsText" dxfId="2601" priority="48" operator="containsText" text="Moderate Harm">
      <formula>NOT(ISERROR(SEARCH("Moderate Harm",P10)))</formula>
    </cfRule>
    <cfRule type="containsText" dxfId="2600" priority="49" operator="containsText" text="Large Harm">
      <formula>NOT(ISERROR(SEARCH("Large Harm",P10)))</formula>
    </cfRule>
  </conditionalFormatting>
  <conditionalFormatting sqref="R10:R13 R16:R17 R20:R21 R24:R25 R28:R29 R32:R33 R36:R37 R40:R41">
    <cfRule type="containsText" dxfId="2599" priority="50" operator="containsText" text="Trivial Benefit">
      <formula>NOT(ISERROR(SEARCH("Trivial Benefit",R10)))</formula>
    </cfRule>
    <cfRule type="containsText" dxfId="2598" priority="51" operator="containsText" text="Small Benefit">
      <formula>NOT(ISERROR(SEARCH("Small Benefit",R10)))</formula>
    </cfRule>
    <cfRule type="containsText" dxfId="2597" priority="52" operator="containsText" text="Moderate Benefit">
      <formula>NOT(ISERROR(SEARCH("Moderate Benefit",R10)))</formula>
    </cfRule>
    <cfRule type="containsText" dxfId="2596" priority="53" operator="containsText" text="Large Benefit">
      <formula>NOT(ISERROR(SEARCH("Large Benefit",R10)))</formula>
    </cfRule>
    <cfRule type="containsText" dxfId="2595" priority="54" operator="containsText" text="Trivial Harm">
      <formula>NOT(ISERROR(SEARCH("Trivial Harm",R10)))</formula>
    </cfRule>
    <cfRule type="containsText" dxfId="2594" priority="55" operator="containsText" text="Small Harm">
      <formula>NOT(ISERROR(SEARCH("Small Harm",R10)))</formula>
    </cfRule>
    <cfRule type="containsText" dxfId="2593" priority="56" operator="containsText" text="Moderate Harm">
      <formula>NOT(ISERROR(SEARCH("Moderate Harm",R10)))</formula>
    </cfRule>
    <cfRule type="containsText" dxfId="2592" priority="57" operator="containsText" text="Large Harm">
      <formula>NOT(ISERROR(SEARCH("Large Harm",R10)))</formula>
    </cfRule>
  </conditionalFormatting>
  <conditionalFormatting sqref="S10:S13 S16:S17 S20:S21 S24:S25 S28:S29 S32:S33 S36:S37 S40:S41">
    <cfRule type="containsText" dxfId="2591" priority="58" operator="containsText" text="Trivial Benefit">
      <formula>NOT(ISERROR(SEARCH("Trivial Benefit",S10)))</formula>
    </cfRule>
    <cfRule type="containsText" dxfId="2590" priority="59" operator="containsText" text="Small Benefit">
      <formula>NOT(ISERROR(SEARCH("Small Benefit",S10)))</formula>
    </cfRule>
    <cfRule type="containsText" dxfId="2589" priority="60" operator="containsText" text="Moderate Benefit">
      <formula>NOT(ISERROR(SEARCH("Moderate Benefit",S10)))</formula>
    </cfRule>
    <cfRule type="containsText" dxfId="2588" priority="61" operator="containsText" text="Large Benefit">
      <formula>NOT(ISERROR(SEARCH("Large Benefit",S10)))</formula>
    </cfRule>
    <cfRule type="containsText" dxfId="2587" priority="62" operator="containsText" text="Trivial Harm">
      <formula>NOT(ISERROR(SEARCH("Trivial Harm",S10)))</formula>
    </cfRule>
    <cfRule type="containsText" dxfId="2586" priority="63" operator="containsText" text="Small Harm">
      <formula>NOT(ISERROR(SEARCH("Small Harm",S10)))</formula>
    </cfRule>
    <cfRule type="containsText" dxfId="2585" priority="64" operator="containsText" text="Moderate Harm">
      <formula>NOT(ISERROR(SEARCH("Moderate Harm",S10)))</formula>
    </cfRule>
    <cfRule type="containsText" dxfId="2584" priority="65" operator="containsText" text="Large Harm">
      <formula>NOT(ISERROR(SEARCH("Large Harm",S10)))</formula>
    </cfRule>
  </conditionalFormatting>
  <conditionalFormatting sqref="G10:G13 G16:G17 G21 G24:G25 G28:G29 G33 G36:G37 G40:G41">
    <cfRule type="containsText" dxfId="2583" priority="66" operator="containsText" text="Trivial Benefit">
      <formula>NOT(ISERROR(SEARCH("Trivial Benefit",G10)))</formula>
    </cfRule>
    <cfRule type="containsText" dxfId="2582" priority="67" operator="containsText" text="Small Benefit">
      <formula>NOT(ISERROR(SEARCH("Small Benefit",G10)))</formula>
    </cfRule>
    <cfRule type="containsText" dxfId="2581" priority="68" operator="containsText" text="Moderate Benefit">
      <formula>NOT(ISERROR(SEARCH("Moderate Benefit",G10)))</formula>
    </cfRule>
    <cfRule type="containsText" dxfId="2580" priority="69" operator="containsText" text="Large Benefit">
      <formula>NOT(ISERROR(SEARCH("Large Benefit",G10)))</formula>
    </cfRule>
    <cfRule type="containsText" dxfId="2579" priority="70" operator="containsText" text="Trivial Harm">
      <formula>NOT(ISERROR(SEARCH("Trivial Harm",G10)))</formula>
    </cfRule>
    <cfRule type="containsText" dxfId="2578" priority="71" operator="containsText" text="Small Harm">
      <formula>NOT(ISERROR(SEARCH("Small Harm",G10)))</formula>
    </cfRule>
    <cfRule type="containsText" dxfId="2577" priority="72" operator="containsText" text="Moderate Harm">
      <formula>NOT(ISERROR(SEARCH("Moderate Harm",G10)))</formula>
    </cfRule>
    <cfRule type="containsText" dxfId="2576" priority="73" operator="containsText" text="Large Harm">
      <formula>NOT(ISERROR(SEARCH("Large Harm",G10)))</formula>
    </cfRule>
  </conditionalFormatting>
  <conditionalFormatting sqref="B15 E15:V15">
    <cfRule type="containsText" dxfId="2575" priority="74" operator="containsText" text="Trivial Benefit">
      <formula>NOT(ISERROR(SEARCH("Trivial Benefit",B15)))</formula>
    </cfRule>
    <cfRule type="containsText" dxfId="2574" priority="75" operator="containsText" text="Small Benefit">
      <formula>NOT(ISERROR(SEARCH("Small Benefit",B15)))</formula>
    </cfRule>
    <cfRule type="containsText" dxfId="2573" priority="76" operator="containsText" text="Moderate Benefit">
      <formula>NOT(ISERROR(SEARCH("Moderate Benefit",B15)))</formula>
    </cfRule>
    <cfRule type="containsText" dxfId="2572" priority="77" operator="containsText" text="Large Benefit">
      <formula>NOT(ISERROR(SEARCH("Large Benefit",B15)))</formula>
    </cfRule>
    <cfRule type="containsText" dxfId="2571" priority="78" operator="containsText" text="Trivial Harm">
      <formula>NOT(ISERROR(SEARCH("Trivial Harm",B15)))</formula>
    </cfRule>
    <cfRule type="containsText" dxfId="2570" priority="79" operator="containsText" text="Small Harm">
      <formula>NOT(ISERROR(SEARCH("Small Harm",B15)))</formula>
    </cfRule>
    <cfRule type="containsText" dxfId="2569" priority="80" operator="containsText" text="Moderate Harm">
      <formula>NOT(ISERROR(SEARCH("Moderate Harm",B15)))</formula>
    </cfRule>
    <cfRule type="containsText" dxfId="2568" priority="81" operator="containsText" text="Large Harm">
      <formula>NOT(ISERROR(SEARCH("Large Harm",B15)))</formula>
    </cfRule>
  </conditionalFormatting>
  <conditionalFormatting sqref="B19 E19:V19">
    <cfRule type="containsText" dxfId="2567" priority="82" operator="containsText" text="Trivial Benefit">
      <formula>NOT(ISERROR(SEARCH("Trivial Benefit",B19)))</formula>
    </cfRule>
    <cfRule type="containsText" dxfId="2566" priority="83" operator="containsText" text="Small Benefit">
      <formula>NOT(ISERROR(SEARCH("Small Benefit",B19)))</formula>
    </cfRule>
    <cfRule type="containsText" dxfId="2565" priority="84" operator="containsText" text="Moderate Benefit">
      <formula>NOT(ISERROR(SEARCH("Moderate Benefit",B19)))</formula>
    </cfRule>
    <cfRule type="containsText" dxfId="2564" priority="85" operator="containsText" text="Large Benefit">
      <formula>NOT(ISERROR(SEARCH("Large Benefit",B19)))</formula>
    </cfRule>
    <cfRule type="containsText" dxfId="2563" priority="86" operator="containsText" text="Trivial Harm">
      <formula>NOT(ISERROR(SEARCH("Trivial Harm",B19)))</formula>
    </cfRule>
    <cfRule type="containsText" dxfId="2562" priority="87" operator="containsText" text="Small Harm">
      <formula>NOT(ISERROR(SEARCH("Small Harm",B19)))</formula>
    </cfRule>
    <cfRule type="containsText" dxfId="2561" priority="88" operator="containsText" text="Moderate Harm">
      <formula>NOT(ISERROR(SEARCH("Moderate Harm",B19)))</formula>
    </cfRule>
    <cfRule type="containsText" dxfId="2560" priority="89" operator="containsText" text="Large Harm">
      <formula>NOT(ISERROR(SEARCH("Large Harm",B19)))</formula>
    </cfRule>
  </conditionalFormatting>
  <conditionalFormatting sqref="B23 E23:V23">
    <cfRule type="containsText" dxfId="2559" priority="90" operator="containsText" text="Trivial Benefit">
      <formula>NOT(ISERROR(SEARCH("Trivial Benefit",B23)))</formula>
    </cfRule>
    <cfRule type="containsText" dxfId="2558" priority="91" operator="containsText" text="Small Benefit">
      <formula>NOT(ISERROR(SEARCH("Small Benefit",B23)))</formula>
    </cfRule>
    <cfRule type="containsText" dxfId="2557" priority="92" operator="containsText" text="Moderate Benefit">
      <formula>NOT(ISERROR(SEARCH("Moderate Benefit",B23)))</formula>
    </cfRule>
    <cfRule type="containsText" dxfId="2556" priority="93" operator="containsText" text="Large Benefit">
      <formula>NOT(ISERROR(SEARCH("Large Benefit",B23)))</formula>
    </cfRule>
    <cfRule type="containsText" dxfId="2555" priority="94" operator="containsText" text="Trivial Harm">
      <formula>NOT(ISERROR(SEARCH("Trivial Harm",B23)))</formula>
    </cfRule>
    <cfRule type="containsText" dxfId="2554" priority="95" operator="containsText" text="Small Harm">
      <formula>NOT(ISERROR(SEARCH("Small Harm",B23)))</formula>
    </cfRule>
    <cfRule type="containsText" dxfId="2553" priority="96" operator="containsText" text="Moderate Harm">
      <formula>NOT(ISERROR(SEARCH("Moderate Harm",B23)))</formula>
    </cfRule>
    <cfRule type="containsText" dxfId="2552" priority="97" operator="containsText" text="Large Harm">
      <formula>NOT(ISERROR(SEARCH("Large Harm",B23)))</formula>
    </cfRule>
  </conditionalFormatting>
  <conditionalFormatting sqref="B27 E27:V27">
    <cfRule type="containsText" dxfId="2551" priority="98" operator="containsText" text="Trivial Benefit">
      <formula>NOT(ISERROR(SEARCH("Trivial Benefit",B27)))</formula>
    </cfRule>
    <cfRule type="containsText" dxfId="2550" priority="99" operator="containsText" text="Small Benefit">
      <formula>NOT(ISERROR(SEARCH("Small Benefit",B27)))</formula>
    </cfRule>
    <cfRule type="containsText" dxfId="2549" priority="100" operator="containsText" text="Moderate Benefit">
      <formula>NOT(ISERROR(SEARCH("Moderate Benefit",B27)))</formula>
    </cfRule>
    <cfRule type="containsText" dxfId="2548" priority="101" operator="containsText" text="Large Benefit">
      <formula>NOT(ISERROR(SEARCH("Large Benefit",B27)))</formula>
    </cfRule>
    <cfRule type="containsText" dxfId="2547" priority="102" operator="containsText" text="Trivial Harm">
      <formula>NOT(ISERROR(SEARCH("Trivial Harm",B27)))</formula>
    </cfRule>
    <cfRule type="containsText" dxfId="2546" priority="103" operator="containsText" text="Small Harm">
      <formula>NOT(ISERROR(SEARCH("Small Harm",B27)))</formula>
    </cfRule>
    <cfRule type="containsText" dxfId="2545" priority="104" operator="containsText" text="Moderate Harm">
      <formula>NOT(ISERROR(SEARCH("Moderate Harm",B27)))</formula>
    </cfRule>
    <cfRule type="containsText" dxfId="2544" priority="105" operator="containsText" text="Large Harm">
      <formula>NOT(ISERROR(SEARCH("Large Harm",B27)))</formula>
    </cfRule>
  </conditionalFormatting>
  <conditionalFormatting sqref="B31 E31:V31">
    <cfRule type="containsText" dxfId="2543" priority="106" operator="containsText" text="Trivial Benefit">
      <formula>NOT(ISERROR(SEARCH("Trivial Benefit",B31)))</formula>
    </cfRule>
    <cfRule type="containsText" dxfId="2542" priority="107" operator="containsText" text="Small Benefit">
      <formula>NOT(ISERROR(SEARCH("Small Benefit",B31)))</formula>
    </cfRule>
    <cfRule type="containsText" dxfId="2541" priority="108" operator="containsText" text="Moderate Benefit">
      <formula>NOT(ISERROR(SEARCH("Moderate Benefit",B31)))</formula>
    </cfRule>
    <cfRule type="containsText" dxfId="2540" priority="109" operator="containsText" text="Large Benefit">
      <formula>NOT(ISERROR(SEARCH("Large Benefit",B31)))</formula>
    </cfRule>
    <cfRule type="containsText" dxfId="2539" priority="110" operator="containsText" text="Trivial Harm">
      <formula>NOT(ISERROR(SEARCH("Trivial Harm",B31)))</formula>
    </cfRule>
    <cfRule type="containsText" dxfId="2538" priority="111" operator="containsText" text="Small Harm">
      <formula>NOT(ISERROR(SEARCH("Small Harm",B31)))</formula>
    </cfRule>
    <cfRule type="containsText" dxfId="2537" priority="112" operator="containsText" text="Moderate Harm">
      <formula>NOT(ISERROR(SEARCH("Moderate Harm",B31)))</formula>
    </cfRule>
    <cfRule type="containsText" dxfId="2536" priority="113" operator="containsText" text="Large Harm">
      <formula>NOT(ISERROR(SEARCH("Large Harm",B31)))</formula>
    </cfRule>
  </conditionalFormatting>
  <conditionalFormatting sqref="B35 E35:V35">
    <cfRule type="containsText" dxfId="2535" priority="114" operator="containsText" text="Trivial Benefit">
      <formula>NOT(ISERROR(SEARCH("Trivial Benefit",B35)))</formula>
    </cfRule>
    <cfRule type="containsText" dxfId="2534" priority="115" operator="containsText" text="Small Benefit">
      <formula>NOT(ISERROR(SEARCH("Small Benefit",B35)))</formula>
    </cfRule>
    <cfRule type="containsText" dxfId="2533" priority="116" operator="containsText" text="Moderate Benefit">
      <formula>NOT(ISERROR(SEARCH("Moderate Benefit",B35)))</formula>
    </cfRule>
    <cfRule type="containsText" dxfId="2532" priority="117" operator="containsText" text="Large Benefit">
      <formula>NOT(ISERROR(SEARCH("Large Benefit",B35)))</formula>
    </cfRule>
    <cfRule type="containsText" dxfId="2531" priority="118" operator="containsText" text="Trivial Harm">
      <formula>NOT(ISERROR(SEARCH("Trivial Harm",B35)))</formula>
    </cfRule>
    <cfRule type="containsText" dxfId="2530" priority="119" operator="containsText" text="Small Harm">
      <formula>NOT(ISERROR(SEARCH("Small Harm",B35)))</formula>
    </cfRule>
    <cfRule type="containsText" dxfId="2529" priority="120" operator="containsText" text="Moderate Harm">
      <formula>NOT(ISERROR(SEARCH("Moderate Harm",B35)))</formula>
    </cfRule>
    <cfRule type="containsText" dxfId="2528" priority="121" operator="containsText" text="Large Harm">
      <formula>NOT(ISERROR(SEARCH("Large Harm",B35)))</formula>
    </cfRule>
  </conditionalFormatting>
  <conditionalFormatting sqref="B39 E39:V39">
    <cfRule type="containsText" dxfId="2527" priority="122" operator="containsText" text="Trivial Benefit">
      <formula>NOT(ISERROR(SEARCH("Trivial Benefit",B39)))</formula>
    </cfRule>
    <cfRule type="containsText" dxfId="2526" priority="123" operator="containsText" text="Small Benefit">
      <formula>NOT(ISERROR(SEARCH("Small Benefit",B39)))</formula>
    </cfRule>
    <cfRule type="containsText" dxfId="2525" priority="124" operator="containsText" text="Moderate Benefit">
      <formula>NOT(ISERROR(SEARCH("Moderate Benefit",B39)))</formula>
    </cfRule>
    <cfRule type="containsText" dxfId="2524" priority="125" operator="containsText" text="Large Benefit">
      <formula>NOT(ISERROR(SEARCH("Large Benefit",B39)))</formula>
    </cfRule>
    <cfRule type="containsText" dxfId="2523" priority="126" operator="containsText" text="Trivial Harm">
      <formula>NOT(ISERROR(SEARCH("Trivial Harm",B39)))</formula>
    </cfRule>
    <cfRule type="containsText" dxfId="2522" priority="127" operator="containsText" text="Small Harm">
      <formula>NOT(ISERROR(SEARCH("Small Harm",B39)))</formula>
    </cfRule>
    <cfRule type="containsText" dxfId="2521" priority="128" operator="containsText" text="Moderate Harm">
      <formula>NOT(ISERROR(SEARCH("Moderate Harm",B39)))</formula>
    </cfRule>
    <cfRule type="containsText" dxfId="2520" priority="129" operator="containsText" text="Large Harm">
      <formula>NOT(ISERROR(SEARCH("Large Harm",B39)))</formula>
    </cfRule>
  </conditionalFormatting>
  <conditionalFormatting sqref="B43 E43:V43">
    <cfRule type="containsText" dxfId="2519" priority="130" operator="containsText" text="Trivial Benefit">
      <formula>NOT(ISERROR(SEARCH("Trivial Benefit",B43)))</formula>
    </cfRule>
    <cfRule type="containsText" dxfId="2518" priority="131" operator="containsText" text="Small Benefit">
      <formula>NOT(ISERROR(SEARCH("Small Benefit",B43)))</formula>
    </cfRule>
    <cfRule type="containsText" dxfId="2517" priority="132" operator="containsText" text="Moderate Benefit">
      <formula>NOT(ISERROR(SEARCH("Moderate Benefit",B43)))</formula>
    </cfRule>
    <cfRule type="containsText" dxfId="2516" priority="133" operator="containsText" text="Large Benefit">
      <formula>NOT(ISERROR(SEARCH("Large Benefit",B43)))</formula>
    </cfRule>
    <cfRule type="containsText" dxfId="2515" priority="134" operator="containsText" text="Trivial Harm">
      <formula>NOT(ISERROR(SEARCH("Trivial Harm",B43)))</formula>
    </cfRule>
    <cfRule type="containsText" dxfId="2514" priority="135" operator="containsText" text="Small Harm">
      <formula>NOT(ISERROR(SEARCH("Small Harm",B43)))</formula>
    </cfRule>
    <cfRule type="containsText" dxfId="2513" priority="136" operator="containsText" text="Moderate Harm">
      <formula>NOT(ISERROR(SEARCH("Moderate Harm",B43)))</formula>
    </cfRule>
    <cfRule type="containsText" dxfId="2512" priority="137" operator="containsText" text="Large Harm">
      <formula>NOT(ISERROR(SEARCH("Large Harm",B43)))</formula>
    </cfRule>
  </conditionalFormatting>
  <conditionalFormatting sqref="B14 E14:V14">
    <cfRule type="containsText" dxfId="2511" priority="138" operator="containsText" text="Trivial Benefit">
      <formula>NOT(ISERROR(SEARCH("Trivial Benefit",B14)))</formula>
    </cfRule>
    <cfRule type="containsText" dxfId="2510" priority="139" operator="containsText" text="Small Benefit">
      <formula>NOT(ISERROR(SEARCH("Small Benefit",B14)))</formula>
    </cfRule>
    <cfRule type="containsText" dxfId="2509" priority="140" operator="containsText" text="Moderate Benefit">
      <formula>NOT(ISERROR(SEARCH("Moderate Benefit",B14)))</formula>
    </cfRule>
    <cfRule type="containsText" dxfId="2508" priority="141" operator="containsText" text="Large Benefit">
      <formula>NOT(ISERROR(SEARCH("Large Benefit",B14)))</formula>
    </cfRule>
    <cfRule type="containsText" dxfId="2507" priority="142" operator="containsText" text="Trivial Harm">
      <formula>NOT(ISERROR(SEARCH("Trivial Harm",B14)))</formula>
    </cfRule>
    <cfRule type="containsText" dxfId="2506" priority="143" operator="containsText" text="Small Harm">
      <formula>NOT(ISERROR(SEARCH("Small Harm",B14)))</formula>
    </cfRule>
    <cfRule type="containsText" dxfId="2505" priority="144" operator="containsText" text="Moderate Harm">
      <formula>NOT(ISERROR(SEARCH("Moderate Harm",B14)))</formula>
    </cfRule>
    <cfRule type="containsText" dxfId="2504" priority="145" operator="containsText" text="Large Harm">
      <formula>NOT(ISERROR(SEARCH("Large Harm",B14)))</formula>
    </cfRule>
  </conditionalFormatting>
  <conditionalFormatting sqref="B18 E18:V18">
    <cfRule type="containsText" dxfId="2503" priority="146" operator="containsText" text="Trivial Benefit">
      <formula>NOT(ISERROR(SEARCH("Trivial Benefit",B18)))</formula>
    </cfRule>
    <cfRule type="containsText" dxfId="2502" priority="147" operator="containsText" text="Small Benefit">
      <formula>NOT(ISERROR(SEARCH("Small Benefit",B18)))</formula>
    </cfRule>
    <cfRule type="containsText" dxfId="2501" priority="148" operator="containsText" text="Moderate Benefit">
      <formula>NOT(ISERROR(SEARCH("Moderate Benefit",B18)))</formula>
    </cfRule>
    <cfRule type="containsText" dxfId="2500" priority="149" operator="containsText" text="Large Benefit">
      <formula>NOT(ISERROR(SEARCH("Large Benefit",B18)))</formula>
    </cfRule>
    <cfRule type="containsText" dxfId="2499" priority="150" operator="containsText" text="Trivial Harm">
      <formula>NOT(ISERROR(SEARCH("Trivial Harm",B18)))</formula>
    </cfRule>
    <cfRule type="containsText" dxfId="2498" priority="151" operator="containsText" text="Small Harm">
      <formula>NOT(ISERROR(SEARCH("Small Harm",B18)))</formula>
    </cfRule>
    <cfRule type="containsText" dxfId="2497" priority="152" operator="containsText" text="Moderate Harm">
      <formula>NOT(ISERROR(SEARCH("Moderate Harm",B18)))</formula>
    </cfRule>
    <cfRule type="containsText" dxfId="2496" priority="153" operator="containsText" text="Large Harm">
      <formula>NOT(ISERROR(SEARCH("Large Harm",B18)))</formula>
    </cfRule>
  </conditionalFormatting>
  <conditionalFormatting sqref="B22 E22:V22">
    <cfRule type="containsText" dxfId="2495" priority="154" operator="containsText" text="Trivial Benefit">
      <formula>NOT(ISERROR(SEARCH("Trivial Benefit",B22)))</formula>
    </cfRule>
    <cfRule type="containsText" dxfId="2494" priority="155" operator="containsText" text="Small Benefit">
      <formula>NOT(ISERROR(SEARCH("Small Benefit",B22)))</formula>
    </cfRule>
    <cfRule type="containsText" dxfId="2493" priority="156" operator="containsText" text="Moderate Benefit">
      <formula>NOT(ISERROR(SEARCH("Moderate Benefit",B22)))</formula>
    </cfRule>
    <cfRule type="containsText" dxfId="2492" priority="157" operator="containsText" text="Large Benefit">
      <formula>NOT(ISERROR(SEARCH("Large Benefit",B22)))</formula>
    </cfRule>
    <cfRule type="containsText" dxfId="2491" priority="158" operator="containsText" text="Trivial Harm">
      <formula>NOT(ISERROR(SEARCH("Trivial Harm",B22)))</formula>
    </cfRule>
    <cfRule type="containsText" dxfId="2490" priority="159" operator="containsText" text="Small Harm">
      <formula>NOT(ISERROR(SEARCH("Small Harm",B22)))</formula>
    </cfRule>
    <cfRule type="containsText" dxfId="2489" priority="160" operator="containsText" text="Moderate Harm">
      <formula>NOT(ISERROR(SEARCH("Moderate Harm",B22)))</formula>
    </cfRule>
    <cfRule type="containsText" dxfId="2488" priority="161" operator="containsText" text="Large Harm">
      <formula>NOT(ISERROR(SEARCH("Large Harm",B22)))</formula>
    </cfRule>
  </conditionalFormatting>
  <conditionalFormatting sqref="B26 E26:V26">
    <cfRule type="containsText" dxfId="2487" priority="162" operator="containsText" text="Trivial Benefit">
      <formula>NOT(ISERROR(SEARCH("Trivial Benefit",B26)))</formula>
    </cfRule>
    <cfRule type="containsText" dxfId="2486" priority="163" operator="containsText" text="Small Benefit">
      <formula>NOT(ISERROR(SEARCH("Small Benefit",B26)))</formula>
    </cfRule>
    <cfRule type="containsText" dxfId="2485" priority="164" operator="containsText" text="Moderate Benefit">
      <formula>NOT(ISERROR(SEARCH("Moderate Benefit",B26)))</formula>
    </cfRule>
    <cfRule type="containsText" dxfId="2484" priority="165" operator="containsText" text="Large Benefit">
      <formula>NOT(ISERROR(SEARCH("Large Benefit",B26)))</formula>
    </cfRule>
    <cfRule type="containsText" dxfId="2483" priority="166" operator="containsText" text="Trivial Harm">
      <formula>NOT(ISERROR(SEARCH("Trivial Harm",B26)))</formula>
    </cfRule>
    <cfRule type="containsText" dxfId="2482" priority="167" operator="containsText" text="Small Harm">
      <formula>NOT(ISERROR(SEARCH("Small Harm",B26)))</formula>
    </cfRule>
    <cfRule type="containsText" dxfId="2481" priority="168" operator="containsText" text="Moderate Harm">
      <formula>NOT(ISERROR(SEARCH("Moderate Harm",B26)))</formula>
    </cfRule>
    <cfRule type="containsText" dxfId="2480" priority="169" operator="containsText" text="Large Harm">
      <formula>NOT(ISERROR(SEARCH("Large Harm",B26)))</formula>
    </cfRule>
  </conditionalFormatting>
  <conditionalFormatting sqref="B30 E30:V30">
    <cfRule type="containsText" dxfId="2479" priority="170" operator="containsText" text="Trivial Benefit">
      <formula>NOT(ISERROR(SEARCH("Trivial Benefit",B30)))</formula>
    </cfRule>
    <cfRule type="containsText" dxfId="2478" priority="171" operator="containsText" text="Small Benefit">
      <formula>NOT(ISERROR(SEARCH("Small Benefit",B30)))</formula>
    </cfRule>
    <cfRule type="containsText" dxfId="2477" priority="172" operator="containsText" text="Moderate Benefit">
      <formula>NOT(ISERROR(SEARCH("Moderate Benefit",B30)))</formula>
    </cfRule>
    <cfRule type="containsText" dxfId="2476" priority="173" operator="containsText" text="Large Benefit">
      <formula>NOT(ISERROR(SEARCH("Large Benefit",B30)))</formula>
    </cfRule>
    <cfRule type="containsText" dxfId="2475" priority="174" operator="containsText" text="Trivial Harm">
      <formula>NOT(ISERROR(SEARCH("Trivial Harm",B30)))</formula>
    </cfRule>
    <cfRule type="containsText" dxfId="2474" priority="175" operator="containsText" text="Small Harm">
      <formula>NOT(ISERROR(SEARCH("Small Harm",B30)))</formula>
    </cfRule>
    <cfRule type="containsText" dxfId="2473" priority="176" operator="containsText" text="Moderate Harm">
      <formula>NOT(ISERROR(SEARCH("Moderate Harm",B30)))</formula>
    </cfRule>
    <cfRule type="containsText" dxfId="2472" priority="177" operator="containsText" text="Large Harm">
      <formula>NOT(ISERROR(SEARCH("Large Harm",B30)))</formula>
    </cfRule>
  </conditionalFormatting>
  <conditionalFormatting sqref="B34 E34:V34">
    <cfRule type="containsText" dxfId="2471" priority="178" operator="containsText" text="Trivial Benefit">
      <formula>NOT(ISERROR(SEARCH("Trivial Benefit",B34)))</formula>
    </cfRule>
    <cfRule type="containsText" dxfId="2470" priority="179" operator="containsText" text="Small Benefit">
      <formula>NOT(ISERROR(SEARCH("Small Benefit",B34)))</formula>
    </cfRule>
    <cfRule type="containsText" dxfId="2469" priority="180" operator="containsText" text="Moderate Benefit">
      <formula>NOT(ISERROR(SEARCH("Moderate Benefit",B34)))</formula>
    </cfRule>
    <cfRule type="containsText" dxfId="2468" priority="181" operator="containsText" text="Large Benefit">
      <formula>NOT(ISERROR(SEARCH("Large Benefit",B34)))</formula>
    </cfRule>
    <cfRule type="containsText" dxfId="2467" priority="182" operator="containsText" text="Trivial Harm">
      <formula>NOT(ISERROR(SEARCH("Trivial Harm",B34)))</formula>
    </cfRule>
    <cfRule type="containsText" dxfId="2466" priority="183" operator="containsText" text="Small Harm">
      <formula>NOT(ISERROR(SEARCH("Small Harm",B34)))</formula>
    </cfRule>
    <cfRule type="containsText" dxfId="2465" priority="184" operator="containsText" text="Moderate Harm">
      <formula>NOT(ISERROR(SEARCH("Moderate Harm",B34)))</formula>
    </cfRule>
    <cfRule type="containsText" dxfId="2464" priority="185" operator="containsText" text="Large Harm">
      <formula>NOT(ISERROR(SEARCH("Large Harm",B34)))</formula>
    </cfRule>
  </conditionalFormatting>
  <conditionalFormatting sqref="B38 E38:V38">
    <cfRule type="containsText" dxfId="2463" priority="186" operator="containsText" text="Trivial Benefit">
      <formula>NOT(ISERROR(SEARCH("Trivial Benefit",B38)))</formula>
    </cfRule>
    <cfRule type="containsText" dxfId="2462" priority="187" operator="containsText" text="Small Benefit">
      <formula>NOT(ISERROR(SEARCH("Small Benefit",B38)))</formula>
    </cfRule>
    <cfRule type="containsText" dxfId="2461" priority="188" operator="containsText" text="Moderate Benefit">
      <formula>NOT(ISERROR(SEARCH("Moderate Benefit",B38)))</formula>
    </cfRule>
    <cfRule type="containsText" dxfId="2460" priority="189" operator="containsText" text="Large Benefit">
      <formula>NOT(ISERROR(SEARCH("Large Benefit",B38)))</formula>
    </cfRule>
    <cfRule type="containsText" dxfId="2459" priority="190" operator="containsText" text="Trivial Harm">
      <formula>NOT(ISERROR(SEARCH("Trivial Harm",B38)))</formula>
    </cfRule>
    <cfRule type="containsText" dxfId="2458" priority="191" operator="containsText" text="Small Harm">
      <formula>NOT(ISERROR(SEARCH("Small Harm",B38)))</formula>
    </cfRule>
    <cfRule type="containsText" dxfId="2457" priority="192" operator="containsText" text="Moderate Harm">
      <formula>NOT(ISERROR(SEARCH("Moderate Harm",B38)))</formula>
    </cfRule>
    <cfRule type="containsText" dxfId="2456" priority="193" operator="containsText" text="Large Harm">
      <formula>NOT(ISERROR(SEARCH("Large Harm",B38)))</formula>
    </cfRule>
  </conditionalFormatting>
  <conditionalFormatting sqref="B42 E42:V42">
    <cfRule type="containsText" dxfId="2455" priority="194" operator="containsText" text="Trivial Benefit">
      <formula>NOT(ISERROR(SEARCH("Trivial Benefit",B42)))</formula>
    </cfRule>
    <cfRule type="containsText" dxfId="2454" priority="195" operator="containsText" text="Small Benefit">
      <formula>NOT(ISERROR(SEARCH("Small Benefit",B42)))</formula>
    </cfRule>
    <cfRule type="containsText" dxfId="2453" priority="196" operator="containsText" text="Moderate Benefit">
      <formula>NOT(ISERROR(SEARCH("Moderate Benefit",B42)))</formula>
    </cfRule>
    <cfRule type="containsText" dxfId="2452" priority="197" operator="containsText" text="Large Benefit">
      <formula>NOT(ISERROR(SEARCH("Large Benefit",B42)))</formula>
    </cfRule>
    <cfRule type="containsText" dxfId="2451" priority="198" operator="containsText" text="Trivial Harm">
      <formula>NOT(ISERROR(SEARCH("Trivial Harm",B42)))</formula>
    </cfRule>
    <cfRule type="containsText" dxfId="2450" priority="199" operator="containsText" text="Small Harm">
      <formula>NOT(ISERROR(SEARCH("Small Harm",B42)))</formula>
    </cfRule>
    <cfRule type="containsText" dxfId="2449" priority="200" operator="containsText" text="Moderate Harm">
      <formula>NOT(ISERROR(SEARCH("Moderate Harm",B42)))</formula>
    </cfRule>
    <cfRule type="containsText" dxfId="2448" priority="201" operator="containsText" text="Large Harm">
      <formula>NOT(ISERROR(SEARCH("Large Harm",B42)))</formula>
    </cfRule>
  </conditionalFormatting>
  <conditionalFormatting sqref="W10:W11">
    <cfRule type="containsText" dxfId="2447" priority="202" operator="containsText" text="Trivial Benefit">
      <formula>NOT(ISERROR(SEARCH("Trivial Benefit",W10)))</formula>
    </cfRule>
    <cfRule type="containsText" dxfId="2446" priority="203" operator="containsText" text="Small Benefit">
      <formula>NOT(ISERROR(SEARCH("Small Benefit",W10)))</formula>
    </cfRule>
    <cfRule type="containsText" dxfId="2445" priority="204" operator="containsText" text="Moderate Benefit">
      <formula>NOT(ISERROR(SEARCH("Moderate Benefit",W10)))</formula>
    </cfRule>
    <cfRule type="containsText" dxfId="2444" priority="205" operator="containsText" text="Large Benefit">
      <formula>NOT(ISERROR(SEARCH("Large Benefit",W10)))</formula>
    </cfRule>
    <cfRule type="containsText" dxfId="2443" priority="206" operator="containsText" text="Trivial Harm">
      <formula>NOT(ISERROR(SEARCH("Trivial Harm",W10)))</formula>
    </cfRule>
    <cfRule type="containsText" dxfId="2442" priority="207" operator="containsText" text="Small Harm">
      <formula>NOT(ISERROR(SEARCH("Small Harm",W10)))</formula>
    </cfRule>
    <cfRule type="containsText" dxfId="2441" priority="208" operator="containsText" text="Moderate Harm">
      <formula>NOT(ISERROR(SEARCH("Moderate Harm",W10)))</formula>
    </cfRule>
    <cfRule type="containsText" dxfId="2440" priority="209" operator="containsText" text="Large Harm">
      <formula>NOT(ISERROR(SEARCH("Large Harm",W10)))</formula>
    </cfRule>
  </conditionalFormatting>
  <conditionalFormatting sqref="X10">
    <cfRule type="containsText" dxfId="2439" priority="210" operator="containsText" text="Trivial Benefit">
      <formula>NOT(ISERROR(SEARCH("Trivial Benefit",X10)))</formula>
    </cfRule>
    <cfRule type="containsText" dxfId="2438" priority="211" operator="containsText" text="Small Benefit">
      <formula>NOT(ISERROR(SEARCH("Small Benefit",X10)))</formula>
    </cfRule>
    <cfRule type="containsText" dxfId="2437" priority="212" operator="containsText" text="Moderate Benefit">
      <formula>NOT(ISERROR(SEARCH("Moderate Benefit",X10)))</formula>
    </cfRule>
    <cfRule type="containsText" dxfId="2436" priority="213" operator="containsText" text="Large Benefit">
      <formula>NOT(ISERROR(SEARCH("Large Benefit",X10)))</formula>
    </cfRule>
    <cfRule type="containsText" dxfId="2435" priority="214" operator="containsText" text="Trivial Harm">
      <formula>NOT(ISERROR(SEARCH("Trivial Harm",X10)))</formula>
    </cfRule>
    <cfRule type="containsText" dxfId="2434" priority="215" operator="containsText" text="Small Harm">
      <formula>NOT(ISERROR(SEARCH("Small Harm",X10)))</formula>
    </cfRule>
    <cfRule type="containsText" dxfId="2433" priority="216" operator="containsText" text="Moderate Harm">
      <formula>NOT(ISERROR(SEARCH("Moderate Harm",X10)))</formula>
    </cfRule>
    <cfRule type="containsText" dxfId="2432" priority="217" operator="containsText" text="Large Harm">
      <formula>NOT(ISERROR(SEARCH("Large Harm",X10)))</formula>
    </cfRule>
  </conditionalFormatting>
  <conditionalFormatting sqref="W14">
    <cfRule type="containsText" dxfId="2431" priority="218" operator="containsText" text="Trivial Benefit">
      <formula>NOT(ISERROR(SEARCH("Trivial Benefit",W14)))</formula>
    </cfRule>
    <cfRule type="containsText" dxfId="2430" priority="219" operator="containsText" text="Small Benefit">
      <formula>NOT(ISERROR(SEARCH("Small Benefit",W14)))</formula>
    </cfRule>
    <cfRule type="containsText" dxfId="2429" priority="220" operator="containsText" text="Moderate Benefit">
      <formula>NOT(ISERROR(SEARCH("Moderate Benefit",W14)))</formula>
    </cfRule>
    <cfRule type="containsText" dxfId="2428" priority="221" operator="containsText" text="Large Benefit">
      <formula>NOT(ISERROR(SEARCH("Large Benefit",W14)))</formula>
    </cfRule>
    <cfRule type="containsText" dxfId="2427" priority="222" operator="containsText" text="Trivial Harm">
      <formula>NOT(ISERROR(SEARCH("Trivial Harm",W14)))</formula>
    </cfRule>
    <cfRule type="containsText" dxfId="2426" priority="223" operator="containsText" text="Small Harm">
      <formula>NOT(ISERROR(SEARCH("Small Harm",W14)))</formula>
    </cfRule>
    <cfRule type="containsText" dxfId="2425" priority="224" operator="containsText" text="Moderate Harm">
      <formula>NOT(ISERROR(SEARCH("Moderate Harm",W14)))</formula>
    </cfRule>
    <cfRule type="containsText" dxfId="2424" priority="225" operator="containsText" text="Large Harm">
      <formula>NOT(ISERROR(SEARCH("Large Harm",W14)))</formula>
    </cfRule>
  </conditionalFormatting>
  <conditionalFormatting sqref="X14">
    <cfRule type="containsText" dxfId="2423" priority="226" operator="containsText" text="Trivial Benefit">
      <formula>NOT(ISERROR(SEARCH("Trivial Benefit",X14)))</formula>
    </cfRule>
    <cfRule type="containsText" dxfId="2422" priority="227" operator="containsText" text="Small Benefit">
      <formula>NOT(ISERROR(SEARCH("Small Benefit",X14)))</formula>
    </cfRule>
    <cfRule type="containsText" dxfId="2421" priority="228" operator="containsText" text="Moderate Benefit">
      <formula>NOT(ISERROR(SEARCH("Moderate Benefit",X14)))</formula>
    </cfRule>
    <cfRule type="containsText" dxfId="2420" priority="229" operator="containsText" text="Large Benefit">
      <formula>NOT(ISERROR(SEARCH("Large Benefit",X14)))</formula>
    </cfRule>
    <cfRule type="containsText" dxfId="2419" priority="230" operator="containsText" text="Trivial Harm">
      <formula>NOT(ISERROR(SEARCH("Trivial Harm",X14)))</formula>
    </cfRule>
    <cfRule type="containsText" dxfId="2418" priority="231" operator="containsText" text="Small Harm">
      <formula>NOT(ISERROR(SEARCH("Small Harm",X14)))</formula>
    </cfRule>
    <cfRule type="containsText" dxfId="2417" priority="232" operator="containsText" text="Moderate Harm">
      <formula>NOT(ISERROR(SEARCH("Moderate Harm",X14)))</formula>
    </cfRule>
    <cfRule type="containsText" dxfId="2416" priority="233" operator="containsText" text="Large Harm">
      <formula>NOT(ISERROR(SEARCH("Large Harm",X14)))</formula>
    </cfRule>
  </conditionalFormatting>
  <conditionalFormatting sqref="W18">
    <cfRule type="containsText" dxfId="2415" priority="234" operator="containsText" text="Trivial Benefit">
      <formula>NOT(ISERROR(SEARCH("Trivial Benefit",W18)))</formula>
    </cfRule>
    <cfRule type="containsText" dxfId="2414" priority="235" operator="containsText" text="Small Benefit">
      <formula>NOT(ISERROR(SEARCH("Small Benefit",W18)))</formula>
    </cfRule>
    <cfRule type="containsText" dxfId="2413" priority="236" operator="containsText" text="Moderate Benefit">
      <formula>NOT(ISERROR(SEARCH("Moderate Benefit",W18)))</formula>
    </cfRule>
    <cfRule type="containsText" dxfId="2412" priority="237" operator="containsText" text="Large Benefit">
      <formula>NOT(ISERROR(SEARCH("Large Benefit",W18)))</formula>
    </cfRule>
    <cfRule type="containsText" dxfId="2411" priority="238" operator="containsText" text="Trivial Harm">
      <formula>NOT(ISERROR(SEARCH("Trivial Harm",W18)))</formula>
    </cfRule>
    <cfRule type="containsText" dxfId="2410" priority="239" operator="containsText" text="Small Harm">
      <formula>NOT(ISERROR(SEARCH("Small Harm",W18)))</formula>
    </cfRule>
    <cfRule type="containsText" dxfId="2409" priority="240" operator="containsText" text="Moderate Harm">
      <formula>NOT(ISERROR(SEARCH("Moderate Harm",W18)))</formula>
    </cfRule>
    <cfRule type="containsText" dxfId="2408" priority="241" operator="containsText" text="Large Harm">
      <formula>NOT(ISERROR(SEARCH("Large Harm",W18)))</formula>
    </cfRule>
  </conditionalFormatting>
  <conditionalFormatting sqref="X18">
    <cfRule type="containsText" dxfId="2407" priority="242" operator="containsText" text="Trivial Benefit">
      <formula>NOT(ISERROR(SEARCH("Trivial Benefit",X18)))</formula>
    </cfRule>
    <cfRule type="containsText" dxfId="2406" priority="243" operator="containsText" text="Small Benefit">
      <formula>NOT(ISERROR(SEARCH("Small Benefit",X18)))</formula>
    </cfRule>
    <cfRule type="containsText" dxfId="2405" priority="244" operator="containsText" text="Moderate Benefit">
      <formula>NOT(ISERROR(SEARCH("Moderate Benefit",X18)))</formula>
    </cfRule>
    <cfRule type="containsText" dxfId="2404" priority="245" operator="containsText" text="Large Benefit">
      <formula>NOT(ISERROR(SEARCH("Large Benefit",X18)))</formula>
    </cfRule>
    <cfRule type="containsText" dxfId="2403" priority="246" operator="containsText" text="Trivial Harm">
      <formula>NOT(ISERROR(SEARCH("Trivial Harm",X18)))</formula>
    </cfRule>
    <cfRule type="containsText" dxfId="2402" priority="247" operator="containsText" text="Small Harm">
      <formula>NOT(ISERROR(SEARCH("Small Harm",X18)))</formula>
    </cfRule>
    <cfRule type="containsText" dxfId="2401" priority="248" operator="containsText" text="Moderate Harm">
      <formula>NOT(ISERROR(SEARCH("Moderate Harm",X18)))</formula>
    </cfRule>
    <cfRule type="containsText" dxfId="2400" priority="249" operator="containsText" text="Large Harm">
      <formula>NOT(ISERROR(SEARCH("Large Harm",X18)))</formula>
    </cfRule>
  </conditionalFormatting>
  <conditionalFormatting sqref="W22">
    <cfRule type="containsText" dxfId="2399" priority="250" operator="containsText" text="Trivial Benefit">
      <formula>NOT(ISERROR(SEARCH("Trivial Benefit",W22)))</formula>
    </cfRule>
    <cfRule type="containsText" dxfId="2398" priority="251" operator="containsText" text="Small Benefit">
      <formula>NOT(ISERROR(SEARCH("Small Benefit",W22)))</formula>
    </cfRule>
    <cfRule type="containsText" dxfId="2397" priority="252" operator="containsText" text="Moderate Benefit">
      <formula>NOT(ISERROR(SEARCH("Moderate Benefit",W22)))</formula>
    </cfRule>
    <cfRule type="containsText" dxfId="2396" priority="253" operator="containsText" text="Large Benefit">
      <formula>NOT(ISERROR(SEARCH("Large Benefit",W22)))</formula>
    </cfRule>
    <cfRule type="containsText" dxfId="2395" priority="254" operator="containsText" text="Trivial Harm">
      <formula>NOT(ISERROR(SEARCH("Trivial Harm",W22)))</formula>
    </cfRule>
    <cfRule type="containsText" dxfId="2394" priority="255" operator="containsText" text="Small Harm">
      <formula>NOT(ISERROR(SEARCH("Small Harm",W22)))</formula>
    </cfRule>
    <cfRule type="containsText" dxfId="2393" priority="256" operator="containsText" text="Moderate Harm">
      <formula>NOT(ISERROR(SEARCH("Moderate Harm",W22)))</formula>
    </cfRule>
    <cfRule type="containsText" dxfId="2392" priority="257" operator="containsText" text="Large Harm">
      <formula>NOT(ISERROR(SEARCH("Large Harm",W22)))</formula>
    </cfRule>
  </conditionalFormatting>
  <conditionalFormatting sqref="X22">
    <cfRule type="containsText" dxfId="2391" priority="258" operator="containsText" text="Trivial Benefit">
      <formula>NOT(ISERROR(SEARCH("Trivial Benefit",X22)))</formula>
    </cfRule>
    <cfRule type="containsText" dxfId="2390" priority="259" operator="containsText" text="Small Benefit">
      <formula>NOT(ISERROR(SEARCH("Small Benefit",X22)))</formula>
    </cfRule>
    <cfRule type="containsText" dxfId="2389" priority="260" operator="containsText" text="Moderate Benefit">
      <formula>NOT(ISERROR(SEARCH("Moderate Benefit",X22)))</formula>
    </cfRule>
    <cfRule type="containsText" dxfId="2388" priority="261" operator="containsText" text="Large Benefit">
      <formula>NOT(ISERROR(SEARCH("Large Benefit",X22)))</formula>
    </cfRule>
    <cfRule type="containsText" dxfId="2387" priority="262" operator="containsText" text="Trivial Harm">
      <formula>NOT(ISERROR(SEARCH("Trivial Harm",X22)))</formula>
    </cfRule>
    <cfRule type="containsText" dxfId="2386" priority="263" operator="containsText" text="Small Harm">
      <formula>NOT(ISERROR(SEARCH("Small Harm",X22)))</formula>
    </cfRule>
    <cfRule type="containsText" dxfId="2385" priority="264" operator="containsText" text="Moderate Harm">
      <formula>NOT(ISERROR(SEARCH("Moderate Harm",X22)))</formula>
    </cfRule>
    <cfRule type="containsText" dxfId="2384" priority="265" operator="containsText" text="Large Harm">
      <formula>NOT(ISERROR(SEARCH("Large Harm",X22)))</formula>
    </cfRule>
  </conditionalFormatting>
  <conditionalFormatting sqref="X26">
    <cfRule type="containsText" dxfId="2383" priority="266" operator="containsText" text="Trivial Benefit">
      <formula>NOT(ISERROR(SEARCH("Trivial Benefit",X26)))</formula>
    </cfRule>
    <cfRule type="containsText" dxfId="2382" priority="267" operator="containsText" text="Small Benefit">
      <formula>NOT(ISERROR(SEARCH("Small Benefit",X26)))</formula>
    </cfRule>
    <cfRule type="containsText" dxfId="2381" priority="268" operator="containsText" text="Moderate Benefit">
      <formula>NOT(ISERROR(SEARCH("Moderate Benefit",X26)))</formula>
    </cfRule>
    <cfRule type="containsText" dxfId="2380" priority="269" operator="containsText" text="Large Benefit">
      <formula>NOT(ISERROR(SEARCH("Large Benefit",X26)))</formula>
    </cfRule>
    <cfRule type="containsText" dxfId="2379" priority="270" operator="containsText" text="Trivial Harm">
      <formula>NOT(ISERROR(SEARCH("Trivial Harm",X26)))</formula>
    </cfRule>
    <cfRule type="containsText" dxfId="2378" priority="271" operator="containsText" text="Small Harm">
      <formula>NOT(ISERROR(SEARCH("Small Harm",X26)))</formula>
    </cfRule>
    <cfRule type="containsText" dxfId="2377" priority="272" operator="containsText" text="Moderate Harm">
      <formula>NOT(ISERROR(SEARCH("Moderate Harm",X26)))</formula>
    </cfRule>
    <cfRule type="containsText" dxfId="2376" priority="273" operator="containsText" text="Large Harm">
      <formula>NOT(ISERROR(SEARCH("Large Harm",X26)))</formula>
    </cfRule>
  </conditionalFormatting>
  <conditionalFormatting sqref="X30">
    <cfRule type="containsText" dxfId="2375" priority="274" operator="containsText" text="Trivial Benefit">
      <formula>NOT(ISERROR(SEARCH("Trivial Benefit",X30)))</formula>
    </cfRule>
    <cfRule type="containsText" dxfId="2374" priority="275" operator="containsText" text="Small Benefit">
      <formula>NOT(ISERROR(SEARCH("Small Benefit",X30)))</formula>
    </cfRule>
    <cfRule type="containsText" dxfId="2373" priority="276" operator="containsText" text="Moderate Benefit">
      <formula>NOT(ISERROR(SEARCH("Moderate Benefit",X30)))</formula>
    </cfRule>
    <cfRule type="containsText" dxfId="2372" priority="277" operator="containsText" text="Large Benefit">
      <formula>NOT(ISERROR(SEARCH("Large Benefit",X30)))</formula>
    </cfRule>
    <cfRule type="containsText" dxfId="2371" priority="278" operator="containsText" text="Trivial Harm">
      <formula>NOT(ISERROR(SEARCH("Trivial Harm",X30)))</formula>
    </cfRule>
    <cfRule type="containsText" dxfId="2370" priority="279" operator="containsText" text="Small Harm">
      <formula>NOT(ISERROR(SEARCH("Small Harm",X30)))</formula>
    </cfRule>
    <cfRule type="containsText" dxfId="2369" priority="280" operator="containsText" text="Moderate Harm">
      <formula>NOT(ISERROR(SEARCH("Moderate Harm",X30)))</formula>
    </cfRule>
    <cfRule type="containsText" dxfId="2368" priority="281" operator="containsText" text="Large Harm">
      <formula>NOT(ISERROR(SEARCH("Large Harm",X30)))</formula>
    </cfRule>
  </conditionalFormatting>
  <conditionalFormatting sqref="W34">
    <cfRule type="containsText" dxfId="2367" priority="282" operator="containsText" text="Trivial Benefit">
      <formula>NOT(ISERROR(SEARCH("Trivial Benefit",W34)))</formula>
    </cfRule>
    <cfRule type="containsText" dxfId="2366" priority="283" operator="containsText" text="Small Benefit">
      <formula>NOT(ISERROR(SEARCH("Small Benefit",W34)))</formula>
    </cfRule>
    <cfRule type="containsText" dxfId="2365" priority="284" operator="containsText" text="Moderate Benefit">
      <formula>NOT(ISERROR(SEARCH("Moderate Benefit",W34)))</formula>
    </cfRule>
    <cfRule type="containsText" dxfId="2364" priority="285" operator="containsText" text="Large Benefit">
      <formula>NOT(ISERROR(SEARCH("Large Benefit",W34)))</formula>
    </cfRule>
    <cfRule type="containsText" dxfId="2363" priority="286" operator="containsText" text="Trivial Harm">
      <formula>NOT(ISERROR(SEARCH("Trivial Harm",W34)))</formula>
    </cfRule>
    <cfRule type="containsText" dxfId="2362" priority="287" operator="containsText" text="Small Harm">
      <formula>NOT(ISERROR(SEARCH("Small Harm",W34)))</formula>
    </cfRule>
    <cfRule type="containsText" dxfId="2361" priority="288" operator="containsText" text="Moderate Harm">
      <formula>NOT(ISERROR(SEARCH("Moderate Harm",W34)))</formula>
    </cfRule>
    <cfRule type="containsText" dxfId="2360" priority="289" operator="containsText" text="Large Harm">
      <formula>NOT(ISERROR(SEARCH("Large Harm",W34)))</formula>
    </cfRule>
  </conditionalFormatting>
  <conditionalFormatting sqref="W42">
    <cfRule type="containsText" dxfId="2359" priority="290" operator="containsText" text="Trivial Benefit">
      <formula>NOT(ISERROR(SEARCH("Trivial Benefit",W42)))</formula>
    </cfRule>
    <cfRule type="containsText" dxfId="2358" priority="291" operator="containsText" text="Small Benefit">
      <formula>NOT(ISERROR(SEARCH("Small Benefit",W42)))</formula>
    </cfRule>
    <cfRule type="containsText" dxfId="2357" priority="292" operator="containsText" text="Moderate Benefit">
      <formula>NOT(ISERROR(SEARCH("Moderate Benefit",W42)))</formula>
    </cfRule>
    <cfRule type="containsText" dxfId="2356" priority="293" operator="containsText" text="Large Benefit">
      <formula>NOT(ISERROR(SEARCH("Large Benefit",W42)))</formula>
    </cfRule>
    <cfRule type="containsText" dxfId="2355" priority="294" operator="containsText" text="Trivial Harm">
      <formula>NOT(ISERROR(SEARCH("Trivial Harm",W42)))</formula>
    </cfRule>
    <cfRule type="containsText" dxfId="2354" priority="295" operator="containsText" text="Small Harm">
      <formula>NOT(ISERROR(SEARCH("Small Harm",W42)))</formula>
    </cfRule>
    <cfRule type="containsText" dxfId="2353" priority="296" operator="containsText" text="Moderate Harm">
      <formula>NOT(ISERROR(SEARCH("Moderate Harm",W42)))</formula>
    </cfRule>
    <cfRule type="containsText" dxfId="2352" priority="297" operator="containsText" text="Large Harm">
      <formula>NOT(ISERROR(SEARCH("Large Harm",W42)))</formula>
    </cfRule>
  </conditionalFormatting>
  <conditionalFormatting sqref="X42">
    <cfRule type="containsText" dxfId="2351" priority="298" operator="containsText" text="Trivial Benefit">
      <formula>NOT(ISERROR(SEARCH("Trivial Benefit",X42)))</formula>
    </cfRule>
    <cfRule type="containsText" dxfId="2350" priority="299" operator="containsText" text="Small Benefit">
      <formula>NOT(ISERROR(SEARCH("Small Benefit",X42)))</formula>
    </cfRule>
    <cfRule type="containsText" dxfId="2349" priority="300" operator="containsText" text="Moderate Benefit">
      <formula>NOT(ISERROR(SEARCH("Moderate Benefit",X42)))</formula>
    </cfRule>
    <cfRule type="containsText" dxfId="2348" priority="301" operator="containsText" text="Large Benefit">
      <formula>NOT(ISERROR(SEARCH("Large Benefit",X42)))</formula>
    </cfRule>
    <cfRule type="containsText" dxfId="2347" priority="302" operator="containsText" text="Trivial Harm">
      <formula>NOT(ISERROR(SEARCH("Trivial Harm",X42)))</formula>
    </cfRule>
    <cfRule type="containsText" dxfId="2346" priority="303" operator="containsText" text="Small Harm">
      <formula>NOT(ISERROR(SEARCH("Small Harm",X42)))</formula>
    </cfRule>
    <cfRule type="containsText" dxfId="2345" priority="304" operator="containsText" text="Moderate Harm">
      <formula>NOT(ISERROR(SEARCH("Moderate Harm",X42)))</formula>
    </cfRule>
    <cfRule type="containsText" dxfId="2344" priority="305" operator="containsText" text="Large Harm">
      <formula>NOT(ISERROR(SEARCH("Large Harm",X42)))</formula>
    </cfRule>
  </conditionalFormatting>
  <conditionalFormatting sqref="X38">
    <cfRule type="containsText" dxfId="2343" priority="306" operator="containsText" text="Trivial Benefit">
      <formula>NOT(ISERROR(SEARCH("Trivial Benefit",X38)))</formula>
    </cfRule>
    <cfRule type="containsText" dxfId="2342" priority="307" operator="containsText" text="Small Benefit">
      <formula>NOT(ISERROR(SEARCH("Small Benefit",X38)))</formula>
    </cfRule>
    <cfRule type="containsText" dxfId="2341" priority="308" operator="containsText" text="Moderate Benefit">
      <formula>NOT(ISERROR(SEARCH("Moderate Benefit",X38)))</formula>
    </cfRule>
    <cfRule type="containsText" dxfId="2340" priority="309" operator="containsText" text="Large Benefit">
      <formula>NOT(ISERROR(SEARCH("Large Benefit",X38)))</formula>
    </cfRule>
    <cfRule type="containsText" dxfId="2339" priority="310" operator="containsText" text="Trivial Harm">
      <formula>NOT(ISERROR(SEARCH("Trivial Harm",X38)))</formula>
    </cfRule>
    <cfRule type="containsText" dxfId="2338" priority="311" operator="containsText" text="Small Harm">
      <formula>NOT(ISERROR(SEARCH("Small Harm",X38)))</formula>
    </cfRule>
    <cfRule type="containsText" dxfId="2337" priority="312" operator="containsText" text="Moderate Harm">
      <formula>NOT(ISERROR(SEARCH("Moderate Harm",X38)))</formula>
    </cfRule>
    <cfRule type="containsText" dxfId="2336" priority="313" operator="containsText" text="Large Harm">
      <formula>NOT(ISERROR(SEARCH("Large Harm",X38)))</formula>
    </cfRule>
  </conditionalFormatting>
  <conditionalFormatting sqref="B46:B47 Y46 E46:V47">
    <cfRule type="containsText" dxfId="2335" priority="314" operator="containsText" text="Trivial Benefit">
      <formula>NOT(ISERROR(SEARCH("Trivial Benefit",B46)))</formula>
    </cfRule>
    <cfRule type="containsText" dxfId="2334" priority="315" operator="containsText" text="Small Benefit">
      <formula>NOT(ISERROR(SEARCH("Small Benefit",B46)))</formula>
    </cfRule>
    <cfRule type="containsText" dxfId="2333" priority="316" operator="containsText" text="Moderate Benefit">
      <formula>NOT(ISERROR(SEARCH("Moderate Benefit",B46)))</formula>
    </cfRule>
    <cfRule type="containsText" dxfId="2332" priority="317" operator="containsText" text="Large Benefit">
      <formula>NOT(ISERROR(SEARCH("Large Benefit",B46)))</formula>
    </cfRule>
    <cfRule type="containsText" dxfId="2331" priority="318" operator="containsText" text="Trivial Harm">
      <formula>NOT(ISERROR(SEARCH("Trivial Harm",B46)))</formula>
    </cfRule>
    <cfRule type="containsText" dxfId="2330" priority="319" operator="containsText" text="Small Harm">
      <formula>NOT(ISERROR(SEARCH("Small Harm",B46)))</formula>
    </cfRule>
    <cfRule type="containsText" dxfId="2329" priority="320" operator="containsText" text="Moderate Harm">
      <formula>NOT(ISERROR(SEARCH("Moderate Harm",B46)))</formula>
    </cfRule>
    <cfRule type="containsText" dxfId="2328" priority="321" operator="containsText" text="Large Harm">
      <formula>NOT(ISERROR(SEARCH("Large Harm",B46)))</formula>
    </cfRule>
  </conditionalFormatting>
  <conditionalFormatting sqref="M46:M47">
    <cfRule type="containsText" dxfId="2327" priority="322" operator="containsText" text="Trivial Benefit">
      <formula>NOT(ISERROR(SEARCH("Trivial Benefit",M46)))</formula>
    </cfRule>
    <cfRule type="containsText" dxfId="2326" priority="323" operator="containsText" text="Small Benefit">
      <formula>NOT(ISERROR(SEARCH("Small Benefit",M46)))</formula>
    </cfRule>
    <cfRule type="containsText" dxfId="2325" priority="324" operator="containsText" text="Moderate Benefit">
      <formula>NOT(ISERROR(SEARCH("Moderate Benefit",M46)))</formula>
    </cfRule>
    <cfRule type="containsText" dxfId="2324" priority="325" operator="containsText" text="Large Benefit">
      <formula>NOT(ISERROR(SEARCH("Large Benefit",M46)))</formula>
    </cfRule>
    <cfRule type="containsText" dxfId="2323" priority="326" operator="containsText" text="Trivial Harm">
      <formula>NOT(ISERROR(SEARCH("Trivial Harm",M46)))</formula>
    </cfRule>
    <cfRule type="containsText" dxfId="2322" priority="327" operator="containsText" text="Small Harm">
      <formula>NOT(ISERROR(SEARCH("Small Harm",M46)))</formula>
    </cfRule>
    <cfRule type="containsText" dxfId="2321" priority="328" operator="containsText" text="Moderate Harm">
      <formula>NOT(ISERROR(SEARCH("Moderate Harm",M46)))</formula>
    </cfRule>
    <cfRule type="containsText" dxfId="2320" priority="329" operator="containsText" text="Large Harm">
      <formula>NOT(ISERROR(SEARCH("Large Harm",M46)))</formula>
    </cfRule>
  </conditionalFormatting>
  <conditionalFormatting sqref="K46:K47">
    <cfRule type="containsText" dxfId="2319" priority="330" operator="containsText" text="Trivial Benefit">
      <formula>NOT(ISERROR(SEARCH("Trivial Benefit",K46)))</formula>
    </cfRule>
    <cfRule type="containsText" dxfId="2318" priority="331" operator="containsText" text="Small Benefit">
      <formula>NOT(ISERROR(SEARCH("Small Benefit",K46)))</formula>
    </cfRule>
    <cfRule type="containsText" dxfId="2317" priority="332" operator="containsText" text="Moderate Benefit">
      <formula>NOT(ISERROR(SEARCH("Moderate Benefit",K46)))</formula>
    </cfRule>
    <cfRule type="containsText" dxfId="2316" priority="333" operator="containsText" text="Large Benefit">
      <formula>NOT(ISERROR(SEARCH("Large Benefit",K46)))</formula>
    </cfRule>
    <cfRule type="containsText" dxfId="2315" priority="334" operator="containsText" text="Trivial Harm">
      <formula>NOT(ISERROR(SEARCH("Trivial Harm",K46)))</formula>
    </cfRule>
    <cfRule type="containsText" dxfId="2314" priority="335" operator="containsText" text="Small Harm">
      <formula>NOT(ISERROR(SEARCH("Small Harm",K46)))</formula>
    </cfRule>
    <cfRule type="containsText" dxfId="2313" priority="336" operator="containsText" text="Moderate Harm">
      <formula>NOT(ISERROR(SEARCH("Moderate Harm",K46)))</formula>
    </cfRule>
    <cfRule type="containsText" dxfId="2312" priority="337" operator="containsText" text="Large Harm">
      <formula>NOT(ISERROR(SEARCH("Large Harm",K46)))</formula>
    </cfRule>
  </conditionalFormatting>
  <conditionalFormatting sqref="J46:J47">
    <cfRule type="containsText" dxfId="2311" priority="338" operator="containsText" text="Trivial Benefit">
      <formula>NOT(ISERROR(SEARCH("Trivial Benefit",J46)))</formula>
    </cfRule>
    <cfRule type="containsText" dxfId="2310" priority="339" operator="containsText" text="Small Benefit">
      <formula>NOT(ISERROR(SEARCH("Small Benefit",J46)))</formula>
    </cfRule>
    <cfRule type="containsText" dxfId="2309" priority="340" operator="containsText" text="Moderate Benefit">
      <formula>NOT(ISERROR(SEARCH("Moderate Benefit",J46)))</formula>
    </cfRule>
    <cfRule type="containsText" dxfId="2308" priority="341" operator="containsText" text="Large Benefit">
      <formula>NOT(ISERROR(SEARCH("Large Benefit",J46)))</formula>
    </cfRule>
    <cfRule type="containsText" dxfId="2307" priority="342" operator="containsText" text="Trivial Harm">
      <formula>NOT(ISERROR(SEARCH("Trivial Harm",J46)))</formula>
    </cfRule>
    <cfRule type="containsText" dxfId="2306" priority="343" operator="containsText" text="Small Harm">
      <formula>NOT(ISERROR(SEARCH("Small Harm",J46)))</formula>
    </cfRule>
    <cfRule type="containsText" dxfId="2305" priority="344" operator="containsText" text="Moderate Harm">
      <formula>NOT(ISERROR(SEARCH("Moderate Harm",J46)))</formula>
    </cfRule>
    <cfRule type="containsText" dxfId="2304" priority="345" operator="containsText" text="Large Harm">
      <formula>NOT(ISERROR(SEARCH("Large Harm",J46)))</formula>
    </cfRule>
  </conditionalFormatting>
  <conditionalFormatting sqref="Q46:Q47">
    <cfRule type="containsText" dxfId="2303" priority="346" operator="containsText" text="Trivial Benefit">
      <formula>NOT(ISERROR(SEARCH("Trivial Benefit",Q46)))</formula>
    </cfRule>
    <cfRule type="containsText" dxfId="2302" priority="347" operator="containsText" text="Small Benefit">
      <formula>NOT(ISERROR(SEARCH("Small Benefit",Q46)))</formula>
    </cfRule>
    <cfRule type="containsText" dxfId="2301" priority="348" operator="containsText" text="Moderate Benefit">
      <formula>NOT(ISERROR(SEARCH("Moderate Benefit",Q46)))</formula>
    </cfRule>
    <cfRule type="containsText" dxfId="2300" priority="349" operator="containsText" text="Large Benefit">
      <formula>NOT(ISERROR(SEARCH("Large Benefit",Q46)))</formula>
    </cfRule>
    <cfRule type="containsText" dxfId="2299" priority="350" operator="containsText" text="Trivial Harm">
      <formula>NOT(ISERROR(SEARCH("Trivial Harm",Q46)))</formula>
    </cfRule>
    <cfRule type="containsText" dxfId="2298" priority="351" operator="containsText" text="Small Harm">
      <formula>NOT(ISERROR(SEARCH("Small Harm",Q46)))</formula>
    </cfRule>
    <cfRule type="containsText" dxfId="2297" priority="352" operator="containsText" text="Moderate Harm">
      <formula>NOT(ISERROR(SEARCH("Moderate Harm",Q46)))</formula>
    </cfRule>
    <cfRule type="containsText" dxfId="2296" priority="353" operator="containsText" text="Large Harm">
      <formula>NOT(ISERROR(SEARCH("Large Harm",Q46)))</formula>
    </cfRule>
  </conditionalFormatting>
  <conditionalFormatting sqref="P46:P47">
    <cfRule type="containsText" dxfId="2295" priority="354" operator="containsText" text="Trivial Benefit">
      <formula>NOT(ISERROR(SEARCH("Trivial Benefit",P46)))</formula>
    </cfRule>
    <cfRule type="containsText" dxfId="2294" priority="355" operator="containsText" text="Small Benefit">
      <formula>NOT(ISERROR(SEARCH("Small Benefit",P46)))</formula>
    </cfRule>
    <cfRule type="containsText" dxfId="2293" priority="356" operator="containsText" text="Moderate Benefit">
      <formula>NOT(ISERROR(SEARCH("Moderate Benefit",P46)))</formula>
    </cfRule>
    <cfRule type="containsText" dxfId="2292" priority="357" operator="containsText" text="Large Benefit">
      <formula>NOT(ISERROR(SEARCH("Large Benefit",P46)))</formula>
    </cfRule>
    <cfRule type="containsText" dxfId="2291" priority="358" operator="containsText" text="Trivial Harm">
      <formula>NOT(ISERROR(SEARCH("Trivial Harm",P46)))</formula>
    </cfRule>
    <cfRule type="containsText" dxfId="2290" priority="359" operator="containsText" text="Small Harm">
      <formula>NOT(ISERROR(SEARCH("Small Harm",P46)))</formula>
    </cfRule>
    <cfRule type="containsText" dxfId="2289" priority="360" operator="containsText" text="Moderate Harm">
      <formula>NOT(ISERROR(SEARCH("Moderate Harm",P46)))</formula>
    </cfRule>
    <cfRule type="containsText" dxfId="2288" priority="361" operator="containsText" text="Large Harm">
      <formula>NOT(ISERROR(SEARCH("Large Harm",P46)))</formula>
    </cfRule>
  </conditionalFormatting>
  <conditionalFormatting sqref="R46:R47">
    <cfRule type="containsText" dxfId="2287" priority="362" operator="containsText" text="Trivial Benefit">
      <formula>NOT(ISERROR(SEARCH("Trivial Benefit",R46)))</formula>
    </cfRule>
    <cfRule type="containsText" dxfId="2286" priority="363" operator="containsText" text="Small Benefit">
      <formula>NOT(ISERROR(SEARCH("Small Benefit",R46)))</formula>
    </cfRule>
    <cfRule type="containsText" dxfId="2285" priority="364" operator="containsText" text="Moderate Benefit">
      <formula>NOT(ISERROR(SEARCH("Moderate Benefit",R46)))</formula>
    </cfRule>
    <cfRule type="containsText" dxfId="2284" priority="365" operator="containsText" text="Large Benefit">
      <formula>NOT(ISERROR(SEARCH("Large Benefit",R46)))</formula>
    </cfRule>
    <cfRule type="containsText" dxfId="2283" priority="366" operator="containsText" text="Trivial Harm">
      <formula>NOT(ISERROR(SEARCH("Trivial Harm",R46)))</formula>
    </cfRule>
    <cfRule type="containsText" dxfId="2282" priority="367" operator="containsText" text="Small Harm">
      <formula>NOT(ISERROR(SEARCH("Small Harm",R46)))</formula>
    </cfRule>
    <cfRule type="containsText" dxfId="2281" priority="368" operator="containsText" text="Moderate Harm">
      <formula>NOT(ISERROR(SEARCH("Moderate Harm",R46)))</formula>
    </cfRule>
    <cfRule type="containsText" dxfId="2280" priority="369" operator="containsText" text="Large Harm">
      <formula>NOT(ISERROR(SEARCH("Large Harm",R46)))</formula>
    </cfRule>
  </conditionalFormatting>
  <conditionalFormatting sqref="S46:S47">
    <cfRule type="containsText" dxfId="2279" priority="370" operator="containsText" text="Trivial Benefit">
      <formula>NOT(ISERROR(SEARCH("Trivial Benefit",S46)))</formula>
    </cfRule>
    <cfRule type="containsText" dxfId="2278" priority="371" operator="containsText" text="Small Benefit">
      <formula>NOT(ISERROR(SEARCH("Small Benefit",S46)))</formula>
    </cfRule>
    <cfRule type="containsText" dxfId="2277" priority="372" operator="containsText" text="Moderate Benefit">
      <formula>NOT(ISERROR(SEARCH("Moderate Benefit",S46)))</formula>
    </cfRule>
    <cfRule type="containsText" dxfId="2276" priority="373" operator="containsText" text="Large Benefit">
      <formula>NOT(ISERROR(SEARCH("Large Benefit",S46)))</formula>
    </cfRule>
    <cfRule type="containsText" dxfId="2275" priority="374" operator="containsText" text="Trivial Harm">
      <formula>NOT(ISERROR(SEARCH("Trivial Harm",S46)))</formula>
    </cfRule>
    <cfRule type="containsText" dxfId="2274" priority="375" operator="containsText" text="Small Harm">
      <formula>NOT(ISERROR(SEARCH("Small Harm",S46)))</formula>
    </cfRule>
    <cfRule type="containsText" dxfId="2273" priority="376" operator="containsText" text="Moderate Harm">
      <formula>NOT(ISERROR(SEARCH("Moderate Harm",S46)))</formula>
    </cfRule>
    <cfRule type="containsText" dxfId="2272" priority="377" operator="containsText" text="Large Harm">
      <formula>NOT(ISERROR(SEARCH("Large Harm",S46)))</formula>
    </cfRule>
  </conditionalFormatting>
  <conditionalFormatting sqref="G46:G47">
    <cfRule type="containsText" dxfId="2271" priority="378" operator="containsText" text="Trivial Benefit">
      <formula>NOT(ISERROR(SEARCH("Trivial Benefit",G46)))</formula>
    </cfRule>
    <cfRule type="containsText" dxfId="2270" priority="379" operator="containsText" text="Small Benefit">
      <formula>NOT(ISERROR(SEARCH("Small Benefit",G46)))</formula>
    </cfRule>
    <cfRule type="containsText" dxfId="2269" priority="380" operator="containsText" text="Moderate Benefit">
      <formula>NOT(ISERROR(SEARCH("Moderate Benefit",G46)))</formula>
    </cfRule>
    <cfRule type="containsText" dxfId="2268" priority="381" operator="containsText" text="Large Benefit">
      <formula>NOT(ISERROR(SEARCH("Large Benefit",G46)))</formula>
    </cfRule>
    <cfRule type="containsText" dxfId="2267" priority="382" operator="containsText" text="Trivial Harm">
      <formula>NOT(ISERROR(SEARCH("Trivial Harm",G46)))</formula>
    </cfRule>
    <cfRule type="containsText" dxfId="2266" priority="383" operator="containsText" text="Small Harm">
      <formula>NOT(ISERROR(SEARCH("Small Harm",G46)))</formula>
    </cfRule>
    <cfRule type="containsText" dxfId="2265" priority="384" operator="containsText" text="Moderate Harm">
      <formula>NOT(ISERROR(SEARCH("Moderate Harm",G46)))</formula>
    </cfRule>
    <cfRule type="containsText" dxfId="2264" priority="385" operator="containsText" text="Large Harm">
      <formula>NOT(ISERROR(SEARCH("Large Harm",G46)))</formula>
    </cfRule>
  </conditionalFormatting>
  <conditionalFormatting sqref="W46">
    <cfRule type="containsText" dxfId="2263" priority="386" operator="containsText" text="Trivial Benefit">
      <formula>NOT(ISERROR(SEARCH("Trivial Benefit",W46)))</formula>
    </cfRule>
    <cfRule type="containsText" dxfId="2262" priority="387" operator="containsText" text="Small Benefit">
      <formula>NOT(ISERROR(SEARCH("Small Benefit",W46)))</formula>
    </cfRule>
    <cfRule type="containsText" dxfId="2261" priority="388" operator="containsText" text="Moderate Benefit">
      <formula>NOT(ISERROR(SEARCH("Moderate Benefit",W46)))</formula>
    </cfRule>
    <cfRule type="containsText" dxfId="2260" priority="389" operator="containsText" text="Large Benefit">
      <formula>NOT(ISERROR(SEARCH("Large Benefit",W46)))</formula>
    </cfRule>
    <cfRule type="containsText" dxfId="2259" priority="390" operator="containsText" text="Trivial Harm">
      <formula>NOT(ISERROR(SEARCH("Trivial Harm",W46)))</formula>
    </cfRule>
    <cfRule type="containsText" dxfId="2258" priority="391" operator="containsText" text="Small Harm">
      <formula>NOT(ISERROR(SEARCH("Small Harm",W46)))</formula>
    </cfRule>
    <cfRule type="containsText" dxfId="2257" priority="392" operator="containsText" text="Moderate Harm">
      <formula>NOT(ISERROR(SEARCH("Moderate Harm",W46)))</formula>
    </cfRule>
    <cfRule type="containsText" dxfId="2256" priority="393" operator="containsText" text="Large Harm">
      <formula>NOT(ISERROR(SEARCH("Large Harm",W46)))</formula>
    </cfRule>
  </conditionalFormatting>
  <conditionalFormatting sqref="X46">
    <cfRule type="containsText" dxfId="2255" priority="394" operator="containsText" text="Trivial Benefit">
      <formula>NOT(ISERROR(SEARCH("Trivial Benefit",X46)))</formula>
    </cfRule>
    <cfRule type="containsText" dxfId="2254" priority="395" operator="containsText" text="Small Benefit">
      <formula>NOT(ISERROR(SEARCH("Small Benefit",X46)))</formula>
    </cfRule>
    <cfRule type="containsText" dxfId="2253" priority="396" operator="containsText" text="Moderate Benefit">
      <formula>NOT(ISERROR(SEARCH("Moderate Benefit",X46)))</formula>
    </cfRule>
    <cfRule type="containsText" dxfId="2252" priority="397" operator="containsText" text="Large Benefit">
      <formula>NOT(ISERROR(SEARCH("Large Benefit",X46)))</formula>
    </cfRule>
    <cfRule type="containsText" dxfId="2251" priority="398" operator="containsText" text="Trivial Harm">
      <formula>NOT(ISERROR(SEARCH("Trivial Harm",X46)))</formula>
    </cfRule>
    <cfRule type="containsText" dxfId="2250" priority="399" operator="containsText" text="Small Harm">
      <formula>NOT(ISERROR(SEARCH("Small Harm",X46)))</formula>
    </cfRule>
    <cfRule type="containsText" dxfId="2249" priority="400" operator="containsText" text="Moderate Harm">
      <formula>NOT(ISERROR(SEARCH("Moderate Harm",X46)))</formula>
    </cfRule>
    <cfRule type="containsText" dxfId="2248" priority="401" operator="containsText" text="Large Harm">
      <formula>NOT(ISERROR(SEARCH("Large Harm",X46)))</formula>
    </cfRule>
  </conditionalFormatting>
  <conditionalFormatting sqref="B50:B51 Y50 E50:V51">
    <cfRule type="containsText" dxfId="2247" priority="402" operator="containsText" text="Trivial Benefit">
      <formula>NOT(ISERROR(SEARCH("Trivial Benefit",B50)))</formula>
    </cfRule>
    <cfRule type="containsText" dxfId="2246" priority="403" operator="containsText" text="Small Benefit">
      <formula>NOT(ISERROR(SEARCH("Small Benefit",B50)))</formula>
    </cfRule>
    <cfRule type="containsText" dxfId="2245" priority="404" operator="containsText" text="Moderate Benefit">
      <formula>NOT(ISERROR(SEARCH("Moderate Benefit",B50)))</formula>
    </cfRule>
    <cfRule type="containsText" dxfId="2244" priority="405" operator="containsText" text="Large Benefit">
      <formula>NOT(ISERROR(SEARCH("Large Benefit",B50)))</formula>
    </cfRule>
    <cfRule type="containsText" dxfId="2243" priority="406" operator="containsText" text="Trivial Harm">
      <formula>NOT(ISERROR(SEARCH("Trivial Harm",B50)))</formula>
    </cfRule>
    <cfRule type="containsText" dxfId="2242" priority="407" operator="containsText" text="Small Harm">
      <formula>NOT(ISERROR(SEARCH("Small Harm",B50)))</formula>
    </cfRule>
    <cfRule type="containsText" dxfId="2241" priority="408" operator="containsText" text="Moderate Harm">
      <formula>NOT(ISERROR(SEARCH("Moderate Harm",B50)))</formula>
    </cfRule>
    <cfRule type="containsText" dxfId="2240" priority="409" operator="containsText" text="Large Harm">
      <formula>NOT(ISERROR(SEARCH("Large Harm",B50)))</formula>
    </cfRule>
  </conditionalFormatting>
  <conditionalFormatting sqref="M50:M51">
    <cfRule type="containsText" dxfId="2239" priority="410" operator="containsText" text="Trivial Benefit">
      <formula>NOT(ISERROR(SEARCH("Trivial Benefit",M50)))</formula>
    </cfRule>
    <cfRule type="containsText" dxfId="2238" priority="411" operator="containsText" text="Small Benefit">
      <formula>NOT(ISERROR(SEARCH("Small Benefit",M50)))</formula>
    </cfRule>
    <cfRule type="containsText" dxfId="2237" priority="412" operator="containsText" text="Moderate Benefit">
      <formula>NOT(ISERROR(SEARCH("Moderate Benefit",M50)))</formula>
    </cfRule>
    <cfRule type="containsText" dxfId="2236" priority="413" operator="containsText" text="Large Benefit">
      <formula>NOT(ISERROR(SEARCH("Large Benefit",M50)))</formula>
    </cfRule>
    <cfRule type="containsText" dxfId="2235" priority="414" operator="containsText" text="Trivial Harm">
      <formula>NOT(ISERROR(SEARCH("Trivial Harm",M50)))</formula>
    </cfRule>
    <cfRule type="containsText" dxfId="2234" priority="415" operator="containsText" text="Small Harm">
      <formula>NOT(ISERROR(SEARCH("Small Harm",M50)))</formula>
    </cfRule>
    <cfRule type="containsText" dxfId="2233" priority="416" operator="containsText" text="Moderate Harm">
      <formula>NOT(ISERROR(SEARCH("Moderate Harm",M50)))</formula>
    </cfRule>
    <cfRule type="containsText" dxfId="2232" priority="417" operator="containsText" text="Large Harm">
      <formula>NOT(ISERROR(SEARCH("Large Harm",M50)))</formula>
    </cfRule>
  </conditionalFormatting>
  <conditionalFormatting sqref="K50:K51">
    <cfRule type="containsText" dxfId="2231" priority="418" operator="containsText" text="Trivial Benefit">
      <formula>NOT(ISERROR(SEARCH("Trivial Benefit",K50)))</formula>
    </cfRule>
    <cfRule type="containsText" dxfId="2230" priority="419" operator="containsText" text="Small Benefit">
      <formula>NOT(ISERROR(SEARCH("Small Benefit",K50)))</formula>
    </cfRule>
    <cfRule type="containsText" dxfId="2229" priority="420" operator="containsText" text="Moderate Benefit">
      <formula>NOT(ISERROR(SEARCH("Moderate Benefit",K50)))</formula>
    </cfRule>
    <cfRule type="containsText" dxfId="2228" priority="421" operator="containsText" text="Large Benefit">
      <formula>NOT(ISERROR(SEARCH("Large Benefit",K50)))</formula>
    </cfRule>
    <cfRule type="containsText" dxfId="2227" priority="422" operator="containsText" text="Trivial Harm">
      <formula>NOT(ISERROR(SEARCH("Trivial Harm",K50)))</formula>
    </cfRule>
    <cfRule type="containsText" dxfId="2226" priority="423" operator="containsText" text="Small Harm">
      <formula>NOT(ISERROR(SEARCH("Small Harm",K50)))</formula>
    </cfRule>
    <cfRule type="containsText" dxfId="2225" priority="424" operator="containsText" text="Moderate Harm">
      <formula>NOT(ISERROR(SEARCH("Moderate Harm",K50)))</formula>
    </cfRule>
    <cfRule type="containsText" dxfId="2224" priority="425" operator="containsText" text="Large Harm">
      <formula>NOT(ISERROR(SEARCH("Large Harm",K50)))</formula>
    </cfRule>
  </conditionalFormatting>
  <conditionalFormatting sqref="J50:J51">
    <cfRule type="containsText" dxfId="2223" priority="426" operator="containsText" text="Trivial Benefit">
      <formula>NOT(ISERROR(SEARCH("Trivial Benefit",J50)))</formula>
    </cfRule>
    <cfRule type="containsText" dxfId="2222" priority="427" operator="containsText" text="Small Benefit">
      <formula>NOT(ISERROR(SEARCH("Small Benefit",J50)))</formula>
    </cfRule>
    <cfRule type="containsText" dxfId="2221" priority="428" operator="containsText" text="Moderate Benefit">
      <formula>NOT(ISERROR(SEARCH("Moderate Benefit",J50)))</formula>
    </cfRule>
    <cfRule type="containsText" dxfId="2220" priority="429" operator="containsText" text="Large Benefit">
      <formula>NOT(ISERROR(SEARCH("Large Benefit",J50)))</formula>
    </cfRule>
    <cfRule type="containsText" dxfId="2219" priority="430" operator="containsText" text="Trivial Harm">
      <formula>NOT(ISERROR(SEARCH("Trivial Harm",J50)))</formula>
    </cfRule>
    <cfRule type="containsText" dxfId="2218" priority="431" operator="containsText" text="Small Harm">
      <formula>NOT(ISERROR(SEARCH("Small Harm",J50)))</formula>
    </cfRule>
    <cfRule type="containsText" dxfId="2217" priority="432" operator="containsText" text="Moderate Harm">
      <formula>NOT(ISERROR(SEARCH("Moderate Harm",J50)))</formula>
    </cfRule>
    <cfRule type="containsText" dxfId="2216" priority="433" operator="containsText" text="Large Harm">
      <formula>NOT(ISERROR(SEARCH("Large Harm",J50)))</formula>
    </cfRule>
  </conditionalFormatting>
  <conditionalFormatting sqref="Q50:Q51">
    <cfRule type="containsText" dxfId="2215" priority="434" operator="containsText" text="Trivial Benefit">
      <formula>NOT(ISERROR(SEARCH("Trivial Benefit",Q50)))</formula>
    </cfRule>
    <cfRule type="containsText" dxfId="2214" priority="435" operator="containsText" text="Small Benefit">
      <formula>NOT(ISERROR(SEARCH("Small Benefit",Q50)))</formula>
    </cfRule>
    <cfRule type="containsText" dxfId="2213" priority="436" operator="containsText" text="Moderate Benefit">
      <formula>NOT(ISERROR(SEARCH("Moderate Benefit",Q50)))</formula>
    </cfRule>
    <cfRule type="containsText" dxfId="2212" priority="437" operator="containsText" text="Large Benefit">
      <formula>NOT(ISERROR(SEARCH("Large Benefit",Q50)))</formula>
    </cfRule>
    <cfRule type="containsText" dxfId="2211" priority="438" operator="containsText" text="Trivial Harm">
      <formula>NOT(ISERROR(SEARCH("Trivial Harm",Q50)))</formula>
    </cfRule>
    <cfRule type="containsText" dxfId="2210" priority="439" operator="containsText" text="Small Harm">
      <formula>NOT(ISERROR(SEARCH("Small Harm",Q50)))</formula>
    </cfRule>
    <cfRule type="containsText" dxfId="2209" priority="440" operator="containsText" text="Moderate Harm">
      <formula>NOT(ISERROR(SEARCH("Moderate Harm",Q50)))</formula>
    </cfRule>
    <cfRule type="containsText" dxfId="2208" priority="441" operator="containsText" text="Large Harm">
      <formula>NOT(ISERROR(SEARCH("Large Harm",Q50)))</formula>
    </cfRule>
  </conditionalFormatting>
  <conditionalFormatting sqref="P50:P51">
    <cfRule type="containsText" dxfId="2207" priority="442" operator="containsText" text="Trivial Benefit">
      <formula>NOT(ISERROR(SEARCH("Trivial Benefit",P50)))</formula>
    </cfRule>
    <cfRule type="containsText" dxfId="2206" priority="443" operator="containsText" text="Small Benefit">
      <formula>NOT(ISERROR(SEARCH("Small Benefit",P50)))</formula>
    </cfRule>
    <cfRule type="containsText" dxfId="2205" priority="444" operator="containsText" text="Moderate Benefit">
      <formula>NOT(ISERROR(SEARCH("Moderate Benefit",P50)))</formula>
    </cfRule>
    <cfRule type="containsText" dxfId="2204" priority="445" operator="containsText" text="Large Benefit">
      <formula>NOT(ISERROR(SEARCH("Large Benefit",P50)))</formula>
    </cfRule>
    <cfRule type="containsText" dxfId="2203" priority="446" operator="containsText" text="Trivial Harm">
      <formula>NOT(ISERROR(SEARCH("Trivial Harm",P50)))</formula>
    </cfRule>
    <cfRule type="containsText" dxfId="2202" priority="447" operator="containsText" text="Small Harm">
      <formula>NOT(ISERROR(SEARCH("Small Harm",P50)))</formula>
    </cfRule>
    <cfRule type="containsText" dxfId="2201" priority="448" operator="containsText" text="Moderate Harm">
      <formula>NOT(ISERROR(SEARCH("Moderate Harm",P50)))</formula>
    </cfRule>
    <cfRule type="containsText" dxfId="2200" priority="449" operator="containsText" text="Large Harm">
      <formula>NOT(ISERROR(SEARCH("Large Harm",P50)))</formula>
    </cfRule>
  </conditionalFormatting>
  <conditionalFormatting sqref="R50:R51">
    <cfRule type="containsText" dxfId="2199" priority="450" operator="containsText" text="Trivial Benefit">
      <formula>NOT(ISERROR(SEARCH("Trivial Benefit",R50)))</formula>
    </cfRule>
    <cfRule type="containsText" dxfId="2198" priority="451" operator="containsText" text="Small Benefit">
      <formula>NOT(ISERROR(SEARCH("Small Benefit",R50)))</formula>
    </cfRule>
    <cfRule type="containsText" dxfId="2197" priority="452" operator="containsText" text="Moderate Benefit">
      <formula>NOT(ISERROR(SEARCH("Moderate Benefit",R50)))</formula>
    </cfRule>
    <cfRule type="containsText" dxfId="2196" priority="453" operator="containsText" text="Large Benefit">
      <formula>NOT(ISERROR(SEARCH("Large Benefit",R50)))</formula>
    </cfRule>
    <cfRule type="containsText" dxfId="2195" priority="454" operator="containsText" text="Trivial Harm">
      <formula>NOT(ISERROR(SEARCH("Trivial Harm",R50)))</formula>
    </cfRule>
    <cfRule type="containsText" dxfId="2194" priority="455" operator="containsText" text="Small Harm">
      <formula>NOT(ISERROR(SEARCH("Small Harm",R50)))</formula>
    </cfRule>
    <cfRule type="containsText" dxfId="2193" priority="456" operator="containsText" text="Moderate Harm">
      <formula>NOT(ISERROR(SEARCH("Moderate Harm",R50)))</formula>
    </cfRule>
    <cfRule type="containsText" dxfId="2192" priority="457" operator="containsText" text="Large Harm">
      <formula>NOT(ISERROR(SEARCH("Large Harm",R50)))</formula>
    </cfRule>
  </conditionalFormatting>
  <conditionalFormatting sqref="S50:S51">
    <cfRule type="containsText" dxfId="2191" priority="458" operator="containsText" text="Trivial Benefit">
      <formula>NOT(ISERROR(SEARCH("Trivial Benefit",S50)))</formula>
    </cfRule>
    <cfRule type="containsText" dxfId="2190" priority="459" operator="containsText" text="Small Benefit">
      <formula>NOT(ISERROR(SEARCH("Small Benefit",S50)))</formula>
    </cfRule>
    <cfRule type="containsText" dxfId="2189" priority="460" operator="containsText" text="Moderate Benefit">
      <formula>NOT(ISERROR(SEARCH("Moderate Benefit",S50)))</formula>
    </cfRule>
    <cfRule type="containsText" dxfId="2188" priority="461" operator="containsText" text="Large Benefit">
      <formula>NOT(ISERROR(SEARCH("Large Benefit",S50)))</formula>
    </cfRule>
    <cfRule type="containsText" dxfId="2187" priority="462" operator="containsText" text="Trivial Harm">
      <formula>NOT(ISERROR(SEARCH("Trivial Harm",S50)))</formula>
    </cfRule>
    <cfRule type="containsText" dxfId="2186" priority="463" operator="containsText" text="Small Harm">
      <formula>NOT(ISERROR(SEARCH("Small Harm",S50)))</formula>
    </cfRule>
    <cfRule type="containsText" dxfId="2185" priority="464" operator="containsText" text="Moderate Harm">
      <formula>NOT(ISERROR(SEARCH("Moderate Harm",S50)))</formula>
    </cfRule>
    <cfRule type="containsText" dxfId="2184" priority="465" operator="containsText" text="Large Harm">
      <formula>NOT(ISERROR(SEARCH("Large Harm",S50)))</formula>
    </cfRule>
  </conditionalFormatting>
  <conditionalFormatting sqref="G50:G51">
    <cfRule type="containsText" dxfId="2183" priority="466" operator="containsText" text="Trivial Benefit">
      <formula>NOT(ISERROR(SEARCH("Trivial Benefit",G50)))</formula>
    </cfRule>
    <cfRule type="containsText" dxfId="2182" priority="467" operator="containsText" text="Small Benefit">
      <formula>NOT(ISERROR(SEARCH("Small Benefit",G50)))</formula>
    </cfRule>
    <cfRule type="containsText" dxfId="2181" priority="468" operator="containsText" text="Moderate Benefit">
      <formula>NOT(ISERROR(SEARCH("Moderate Benefit",G50)))</formula>
    </cfRule>
    <cfRule type="containsText" dxfId="2180" priority="469" operator="containsText" text="Large Benefit">
      <formula>NOT(ISERROR(SEARCH("Large Benefit",G50)))</formula>
    </cfRule>
    <cfRule type="containsText" dxfId="2179" priority="470" operator="containsText" text="Trivial Harm">
      <formula>NOT(ISERROR(SEARCH("Trivial Harm",G50)))</formula>
    </cfRule>
    <cfRule type="containsText" dxfId="2178" priority="471" operator="containsText" text="Small Harm">
      <formula>NOT(ISERROR(SEARCH("Small Harm",G50)))</formula>
    </cfRule>
    <cfRule type="containsText" dxfId="2177" priority="472" operator="containsText" text="Moderate Harm">
      <formula>NOT(ISERROR(SEARCH("Moderate Harm",G50)))</formula>
    </cfRule>
    <cfRule type="containsText" dxfId="2176" priority="473" operator="containsText" text="Large Harm">
      <formula>NOT(ISERROR(SEARCH("Large Harm",G50)))</formula>
    </cfRule>
  </conditionalFormatting>
  <conditionalFormatting sqref="W50">
    <cfRule type="containsText" dxfId="2175" priority="474" operator="containsText" text="Trivial Benefit">
      <formula>NOT(ISERROR(SEARCH("Trivial Benefit",W50)))</formula>
    </cfRule>
    <cfRule type="containsText" dxfId="2174" priority="475" operator="containsText" text="Small Benefit">
      <formula>NOT(ISERROR(SEARCH("Small Benefit",W50)))</formula>
    </cfRule>
    <cfRule type="containsText" dxfId="2173" priority="476" operator="containsText" text="Moderate Benefit">
      <formula>NOT(ISERROR(SEARCH("Moderate Benefit",W50)))</formula>
    </cfRule>
    <cfRule type="containsText" dxfId="2172" priority="477" operator="containsText" text="Large Benefit">
      <formula>NOT(ISERROR(SEARCH("Large Benefit",W50)))</formula>
    </cfRule>
    <cfRule type="containsText" dxfId="2171" priority="478" operator="containsText" text="Trivial Harm">
      <formula>NOT(ISERROR(SEARCH("Trivial Harm",W50)))</formula>
    </cfRule>
    <cfRule type="containsText" dxfId="2170" priority="479" operator="containsText" text="Small Harm">
      <formula>NOT(ISERROR(SEARCH("Small Harm",W50)))</formula>
    </cfRule>
    <cfRule type="containsText" dxfId="2169" priority="480" operator="containsText" text="Moderate Harm">
      <formula>NOT(ISERROR(SEARCH("Moderate Harm",W50)))</formula>
    </cfRule>
    <cfRule type="containsText" dxfId="2168" priority="481" operator="containsText" text="Large Harm">
      <formula>NOT(ISERROR(SEARCH("Large Harm",W50)))</formula>
    </cfRule>
  </conditionalFormatting>
  <conditionalFormatting sqref="X50">
    <cfRule type="containsText" dxfId="2167" priority="482" operator="containsText" text="Trivial Benefit">
      <formula>NOT(ISERROR(SEARCH("Trivial Benefit",X50)))</formula>
    </cfRule>
    <cfRule type="containsText" dxfId="2166" priority="483" operator="containsText" text="Small Benefit">
      <formula>NOT(ISERROR(SEARCH("Small Benefit",X50)))</formula>
    </cfRule>
    <cfRule type="containsText" dxfId="2165" priority="484" operator="containsText" text="Moderate Benefit">
      <formula>NOT(ISERROR(SEARCH("Moderate Benefit",X50)))</formula>
    </cfRule>
    <cfRule type="containsText" dxfId="2164" priority="485" operator="containsText" text="Large Benefit">
      <formula>NOT(ISERROR(SEARCH("Large Benefit",X50)))</formula>
    </cfRule>
    <cfRule type="containsText" dxfId="2163" priority="486" operator="containsText" text="Trivial Harm">
      <formula>NOT(ISERROR(SEARCH("Trivial Harm",X50)))</formula>
    </cfRule>
    <cfRule type="containsText" dxfId="2162" priority="487" operator="containsText" text="Small Harm">
      <formula>NOT(ISERROR(SEARCH("Small Harm",X50)))</formula>
    </cfRule>
    <cfRule type="containsText" dxfId="2161" priority="488" operator="containsText" text="Moderate Harm">
      <formula>NOT(ISERROR(SEARCH("Moderate Harm",X50)))</formula>
    </cfRule>
    <cfRule type="containsText" dxfId="2160" priority="489" operator="containsText" text="Large Harm">
      <formula>NOT(ISERROR(SEARCH("Large Harm",X50)))</formula>
    </cfRule>
  </conditionalFormatting>
  <conditionalFormatting sqref="B54:B55 Y54 E54:V55">
    <cfRule type="containsText" dxfId="2159" priority="490" operator="containsText" text="Trivial Benefit">
      <formula>NOT(ISERROR(SEARCH("Trivial Benefit",B54)))</formula>
    </cfRule>
    <cfRule type="containsText" dxfId="2158" priority="491" operator="containsText" text="Small Benefit">
      <formula>NOT(ISERROR(SEARCH("Small Benefit",B54)))</formula>
    </cfRule>
    <cfRule type="containsText" dxfId="2157" priority="492" operator="containsText" text="Moderate Benefit">
      <formula>NOT(ISERROR(SEARCH("Moderate Benefit",B54)))</formula>
    </cfRule>
    <cfRule type="containsText" dxfId="2156" priority="493" operator="containsText" text="Large Benefit">
      <formula>NOT(ISERROR(SEARCH("Large Benefit",B54)))</formula>
    </cfRule>
    <cfRule type="containsText" dxfId="2155" priority="494" operator="containsText" text="Trivial Harm">
      <formula>NOT(ISERROR(SEARCH("Trivial Harm",B54)))</formula>
    </cfRule>
    <cfRule type="containsText" dxfId="2154" priority="495" operator="containsText" text="Small Harm">
      <formula>NOT(ISERROR(SEARCH("Small Harm",B54)))</formula>
    </cfRule>
    <cfRule type="containsText" dxfId="2153" priority="496" operator="containsText" text="Moderate Harm">
      <formula>NOT(ISERROR(SEARCH("Moderate Harm",B54)))</formula>
    </cfRule>
    <cfRule type="containsText" dxfId="2152" priority="497" operator="containsText" text="Large Harm">
      <formula>NOT(ISERROR(SEARCH("Large Harm",B54)))</formula>
    </cfRule>
  </conditionalFormatting>
  <conditionalFormatting sqref="M54:M55">
    <cfRule type="containsText" dxfId="2151" priority="498" operator="containsText" text="Trivial Benefit">
      <formula>NOT(ISERROR(SEARCH("Trivial Benefit",M54)))</formula>
    </cfRule>
    <cfRule type="containsText" dxfId="2150" priority="499" operator="containsText" text="Small Benefit">
      <formula>NOT(ISERROR(SEARCH("Small Benefit",M54)))</formula>
    </cfRule>
    <cfRule type="containsText" dxfId="2149" priority="500" operator="containsText" text="Moderate Benefit">
      <formula>NOT(ISERROR(SEARCH("Moderate Benefit",M54)))</formula>
    </cfRule>
    <cfRule type="containsText" dxfId="2148" priority="501" operator="containsText" text="Large Benefit">
      <formula>NOT(ISERROR(SEARCH("Large Benefit",M54)))</formula>
    </cfRule>
    <cfRule type="containsText" dxfId="2147" priority="502" operator="containsText" text="Trivial Harm">
      <formula>NOT(ISERROR(SEARCH("Trivial Harm",M54)))</formula>
    </cfRule>
    <cfRule type="containsText" dxfId="2146" priority="503" operator="containsText" text="Small Harm">
      <formula>NOT(ISERROR(SEARCH("Small Harm",M54)))</formula>
    </cfRule>
    <cfRule type="containsText" dxfId="2145" priority="504" operator="containsText" text="Moderate Harm">
      <formula>NOT(ISERROR(SEARCH("Moderate Harm",M54)))</formula>
    </cfRule>
    <cfRule type="containsText" dxfId="2144" priority="505" operator="containsText" text="Large Harm">
      <formula>NOT(ISERROR(SEARCH("Large Harm",M54)))</formula>
    </cfRule>
  </conditionalFormatting>
  <conditionalFormatting sqref="K54:K55">
    <cfRule type="containsText" dxfId="2143" priority="506" operator="containsText" text="Trivial Benefit">
      <formula>NOT(ISERROR(SEARCH("Trivial Benefit",K54)))</formula>
    </cfRule>
    <cfRule type="containsText" dxfId="2142" priority="507" operator="containsText" text="Small Benefit">
      <formula>NOT(ISERROR(SEARCH("Small Benefit",K54)))</formula>
    </cfRule>
    <cfRule type="containsText" dxfId="2141" priority="508" operator="containsText" text="Moderate Benefit">
      <formula>NOT(ISERROR(SEARCH("Moderate Benefit",K54)))</formula>
    </cfRule>
    <cfRule type="containsText" dxfId="2140" priority="509" operator="containsText" text="Large Benefit">
      <formula>NOT(ISERROR(SEARCH("Large Benefit",K54)))</formula>
    </cfRule>
    <cfRule type="containsText" dxfId="2139" priority="510" operator="containsText" text="Trivial Harm">
      <formula>NOT(ISERROR(SEARCH("Trivial Harm",K54)))</formula>
    </cfRule>
    <cfRule type="containsText" dxfId="2138" priority="511" operator="containsText" text="Small Harm">
      <formula>NOT(ISERROR(SEARCH("Small Harm",K54)))</formula>
    </cfRule>
    <cfRule type="containsText" dxfId="2137" priority="512" operator="containsText" text="Moderate Harm">
      <formula>NOT(ISERROR(SEARCH("Moderate Harm",K54)))</formula>
    </cfRule>
    <cfRule type="containsText" dxfId="2136" priority="513" operator="containsText" text="Large Harm">
      <formula>NOT(ISERROR(SEARCH("Large Harm",K54)))</formula>
    </cfRule>
  </conditionalFormatting>
  <conditionalFormatting sqref="J54:J55">
    <cfRule type="containsText" dxfId="2135" priority="514" operator="containsText" text="Trivial Benefit">
      <formula>NOT(ISERROR(SEARCH("Trivial Benefit",J54)))</formula>
    </cfRule>
    <cfRule type="containsText" dxfId="2134" priority="515" operator="containsText" text="Small Benefit">
      <formula>NOT(ISERROR(SEARCH("Small Benefit",J54)))</formula>
    </cfRule>
    <cfRule type="containsText" dxfId="2133" priority="516" operator="containsText" text="Moderate Benefit">
      <formula>NOT(ISERROR(SEARCH("Moderate Benefit",J54)))</formula>
    </cfRule>
    <cfRule type="containsText" dxfId="2132" priority="517" operator="containsText" text="Large Benefit">
      <formula>NOT(ISERROR(SEARCH("Large Benefit",J54)))</formula>
    </cfRule>
    <cfRule type="containsText" dxfId="2131" priority="518" operator="containsText" text="Trivial Harm">
      <formula>NOT(ISERROR(SEARCH("Trivial Harm",J54)))</formula>
    </cfRule>
    <cfRule type="containsText" dxfId="2130" priority="519" operator="containsText" text="Small Harm">
      <formula>NOT(ISERROR(SEARCH("Small Harm",J54)))</formula>
    </cfRule>
    <cfRule type="containsText" dxfId="2129" priority="520" operator="containsText" text="Moderate Harm">
      <formula>NOT(ISERROR(SEARCH("Moderate Harm",J54)))</formula>
    </cfRule>
    <cfRule type="containsText" dxfId="2128" priority="521" operator="containsText" text="Large Harm">
      <formula>NOT(ISERROR(SEARCH("Large Harm",J54)))</formula>
    </cfRule>
  </conditionalFormatting>
  <conditionalFormatting sqref="Q54:Q55">
    <cfRule type="containsText" dxfId="2127" priority="522" operator="containsText" text="Trivial Benefit">
      <formula>NOT(ISERROR(SEARCH("Trivial Benefit",Q54)))</formula>
    </cfRule>
    <cfRule type="containsText" dxfId="2126" priority="523" operator="containsText" text="Small Benefit">
      <formula>NOT(ISERROR(SEARCH("Small Benefit",Q54)))</formula>
    </cfRule>
    <cfRule type="containsText" dxfId="2125" priority="524" operator="containsText" text="Moderate Benefit">
      <formula>NOT(ISERROR(SEARCH("Moderate Benefit",Q54)))</formula>
    </cfRule>
    <cfRule type="containsText" dxfId="2124" priority="525" operator="containsText" text="Large Benefit">
      <formula>NOT(ISERROR(SEARCH("Large Benefit",Q54)))</formula>
    </cfRule>
    <cfRule type="containsText" dxfId="2123" priority="526" operator="containsText" text="Trivial Harm">
      <formula>NOT(ISERROR(SEARCH("Trivial Harm",Q54)))</formula>
    </cfRule>
    <cfRule type="containsText" dxfId="2122" priority="527" operator="containsText" text="Small Harm">
      <formula>NOT(ISERROR(SEARCH("Small Harm",Q54)))</formula>
    </cfRule>
    <cfRule type="containsText" dxfId="2121" priority="528" operator="containsText" text="Moderate Harm">
      <formula>NOT(ISERROR(SEARCH("Moderate Harm",Q54)))</formula>
    </cfRule>
    <cfRule type="containsText" dxfId="2120" priority="529" operator="containsText" text="Large Harm">
      <formula>NOT(ISERROR(SEARCH("Large Harm",Q54)))</formula>
    </cfRule>
  </conditionalFormatting>
  <conditionalFormatting sqref="P54:P55">
    <cfRule type="containsText" dxfId="2119" priority="530" operator="containsText" text="Trivial Benefit">
      <formula>NOT(ISERROR(SEARCH("Trivial Benefit",P54)))</formula>
    </cfRule>
    <cfRule type="containsText" dxfId="2118" priority="531" operator="containsText" text="Small Benefit">
      <formula>NOT(ISERROR(SEARCH("Small Benefit",P54)))</formula>
    </cfRule>
    <cfRule type="containsText" dxfId="2117" priority="532" operator="containsText" text="Moderate Benefit">
      <formula>NOT(ISERROR(SEARCH("Moderate Benefit",P54)))</formula>
    </cfRule>
    <cfRule type="containsText" dxfId="2116" priority="533" operator="containsText" text="Large Benefit">
      <formula>NOT(ISERROR(SEARCH("Large Benefit",P54)))</formula>
    </cfRule>
    <cfRule type="containsText" dxfId="2115" priority="534" operator="containsText" text="Trivial Harm">
      <formula>NOT(ISERROR(SEARCH("Trivial Harm",P54)))</formula>
    </cfRule>
    <cfRule type="containsText" dxfId="2114" priority="535" operator="containsText" text="Small Harm">
      <formula>NOT(ISERROR(SEARCH("Small Harm",P54)))</formula>
    </cfRule>
    <cfRule type="containsText" dxfId="2113" priority="536" operator="containsText" text="Moderate Harm">
      <formula>NOT(ISERROR(SEARCH("Moderate Harm",P54)))</formula>
    </cfRule>
    <cfRule type="containsText" dxfId="2112" priority="537" operator="containsText" text="Large Harm">
      <formula>NOT(ISERROR(SEARCH("Large Harm",P54)))</formula>
    </cfRule>
  </conditionalFormatting>
  <conditionalFormatting sqref="R54:R55">
    <cfRule type="containsText" dxfId="2111" priority="538" operator="containsText" text="Trivial Benefit">
      <formula>NOT(ISERROR(SEARCH("Trivial Benefit",R54)))</formula>
    </cfRule>
    <cfRule type="containsText" dxfId="2110" priority="539" operator="containsText" text="Small Benefit">
      <formula>NOT(ISERROR(SEARCH("Small Benefit",R54)))</formula>
    </cfRule>
    <cfRule type="containsText" dxfId="2109" priority="540" operator="containsText" text="Moderate Benefit">
      <formula>NOT(ISERROR(SEARCH("Moderate Benefit",R54)))</formula>
    </cfRule>
    <cfRule type="containsText" dxfId="2108" priority="541" operator="containsText" text="Large Benefit">
      <formula>NOT(ISERROR(SEARCH("Large Benefit",R54)))</formula>
    </cfRule>
    <cfRule type="containsText" dxfId="2107" priority="542" operator="containsText" text="Trivial Harm">
      <formula>NOT(ISERROR(SEARCH("Trivial Harm",R54)))</formula>
    </cfRule>
    <cfRule type="containsText" dxfId="2106" priority="543" operator="containsText" text="Small Harm">
      <formula>NOT(ISERROR(SEARCH("Small Harm",R54)))</formula>
    </cfRule>
    <cfRule type="containsText" dxfId="2105" priority="544" operator="containsText" text="Moderate Harm">
      <formula>NOT(ISERROR(SEARCH("Moderate Harm",R54)))</formula>
    </cfRule>
    <cfRule type="containsText" dxfId="2104" priority="545" operator="containsText" text="Large Harm">
      <formula>NOT(ISERROR(SEARCH("Large Harm",R54)))</formula>
    </cfRule>
  </conditionalFormatting>
  <conditionalFormatting sqref="S54:S55">
    <cfRule type="containsText" dxfId="2103" priority="546" operator="containsText" text="Trivial Benefit">
      <formula>NOT(ISERROR(SEARCH("Trivial Benefit",S54)))</formula>
    </cfRule>
    <cfRule type="containsText" dxfId="2102" priority="547" operator="containsText" text="Small Benefit">
      <formula>NOT(ISERROR(SEARCH("Small Benefit",S54)))</formula>
    </cfRule>
    <cfRule type="containsText" dxfId="2101" priority="548" operator="containsText" text="Moderate Benefit">
      <formula>NOT(ISERROR(SEARCH("Moderate Benefit",S54)))</formula>
    </cfRule>
    <cfRule type="containsText" dxfId="2100" priority="549" operator="containsText" text="Large Benefit">
      <formula>NOT(ISERROR(SEARCH("Large Benefit",S54)))</formula>
    </cfRule>
    <cfRule type="containsText" dxfId="2099" priority="550" operator="containsText" text="Trivial Harm">
      <formula>NOT(ISERROR(SEARCH("Trivial Harm",S54)))</formula>
    </cfRule>
    <cfRule type="containsText" dxfId="2098" priority="551" operator="containsText" text="Small Harm">
      <formula>NOT(ISERROR(SEARCH("Small Harm",S54)))</formula>
    </cfRule>
    <cfRule type="containsText" dxfId="2097" priority="552" operator="containsText" text="Moderate Harm">
      <formula>NOT(ISERROR(SEARCH("Moderate Harm",S54)))</formula>
    </cfRule>
    <cfRule type="containsText" dxfId="2096" priority="553" operator="containsText" text="Large Harm">
      <formula>NOT(ISERROR(SEARCH("Large Harm",S54)))</formula>
    </cfRule>
  </conditionalFormatting>
  <conditionalFormatting sqref="G54:G55">
    <cfRule type="containsText" dxfId="2095" priority="554" operator="containsText" text="Trivial Benefit">
      <formula>NOT(ISERROR(SEARCH("Trivial Benefit",G54)))</formula>
    </cfRule>
    <cfRule type="containsText" dxfId="2094" priority="555" operator="containsText" text="Small Benefit">
      <formula>NOT(ISERROR(SEARCH("Small Benefit",G54)))</formula>
    </cfRule>
    <cfRule type="containsText" dxfId="2093" priority="556" operator="containsText" text="Moderate Benefit">
      <formula>NOT(ISERROR(SEARCH("Moderate Benefit",G54)))</formula>
    </cfRule>
    <cfRule type="containsText" dxfId="2092" priority="557" operator="containsText" text="Large Benefit">
      <formula>NOT(ISERROR(SEARCH("Large Benefit",G54)))</formula>
    </cfRule>
    <cfRule type="containsText" dxfId="2091" priority="558" operator="containsText" text="Trivial Harm">
      <formula>NOT(ISERROR(SEARCH("Trivial Harm",G54)))</formula>
    </cfRule>
    <cfRule type="containsText" dxfId="2090" priority="559" operator="containsText" text="Small Harm">
      <formula>NOT(ISERROR(SEARCH("Small Harm",G54)))</formula>
    </cfRule>
    <cfRule type="containsText" dxfId="2089" priority="560" operator="containsText" text="Moderate Harm">
      <formula>NOT(ISERROR(SEARCH("Moderate Harm",G54)))</formula>
    </cfRule>
    <cfRule type="containsText" dxfId="2088" priority="561" operator="containsText" text="Large Harm">
      <formula>NOT(ISERROR(SEARCH("Large Harm",G54)))</formula>
    </cfRule>
  </conditionalFormatting>
  <conditionalFormatting sqref="W54">
    <cfRule type="containsText" dxfId="2087" priority="562" operator="containsText" text="Trivial Benefit">
      <formula>NOT(ISERROR(SEARCH("Trivial Benefit",W54)))</formula>
    </cfRule>
    <cfRule type="containsText" dxfId="2086" priority="563" operator="containsText" text="Small Benefit">
      <formula>NOT(ISERROR(SEARCH("Small Benefit",W54)))</formula>
    </cfRule>
    <cfRule type="containsText" dxfId="2085" priority="564" operator="containsText" text="Moderate Benefit">
      <formula>NOT(ISERROR(SEARCH("Moderate Benefit",W54)))</formula>
    </cfRule>
    <cfRule type="containsText" dxfId="2084" priority="565" operator="containsText" text="Large Benefit">
      <formula>NOT(ISERROR(SEARCH("Large Benefit",W54)))</formula>
    </cfRule>
    <cfRule type="containsText" dxfId="2083" priority="566" operator="containsText" text="Trivial Harm">
      <formula>NOT(ISERROR(SEARCH("Trivial Harm",W54)))</formula>
    </cfRule>
    <cfRule type="containsText" dxfId="2082" priority="567" operator="containsText" text="Small Harm">
      <formula>NOT(ISERROR(SEARCH("Small Harm",W54)))</formula>
    </cfRule>
    <cfRule type="containsText" dxfId="2081" priority="568" operator="containsText" text="Moderate Harm">
      <formula>NOT(ISERROR(SEARCH("Moderate Harm",W54)))</formula>
    </cfRule>
    <cfRule type="containsText" dxfId="2080" priority="569" operator="containsText" text="Large Harm">
      <formula>NOT(ISERROR(SEARCH("Large Harm",W54)))</formula>
    </cfRule>
  </conditionalFormatting>
  <conditionalFormatting sqref="X54">
    <cfRule type="containsText" dxfId="2079" priority="570" operator="containsText" text="Trivial Benefit">
      <formula>NOT(ISERROR(SEARCH("Trivial Benefit",X54)))</formula>
    </cfRule>
    <cfRule type="containsText" dxfId="2078" priority="571" operator="containsText" text="Small Benefit">
      <formula>NOT(ISERROR(SEARCH("Small Benefit",X54)))</formula>
    </cfRule>
    <cfRule type="containsText" dxfId="2077" priority="572" operator="containsText" text="Moderate Benefit">
      <formula>NOT(ISERROR(SEARCH("Moderate Benefit",X54)))</formula>
    </cfRule>
    <cfRule type="containsText" dxfId="2076" priority="573" operator="containsText" text="Large Benefit">
      <formula>NOT(ISERROR(SEARCH("Large Benefit",X54)))</formula>
    </cfRule>
    <cfRule type="containsText" dxfId="2075" priority="574" operator="containsText" text="Trivial Harm">
      <formula>NOT(ISERROR(SEARCH("Trivial Harm",X54)))</formula>
    </cfRule>
    <cfRule type="containsText" dxfId="2074" priority="575" operator="containsText" text="Small Harm">
      <formula>NOT(ISERROR(SEARCH("Small Harm",X54)))</formula>
    </cfRule>
    <cfRule type="containsText" dxfId="2073" priority="576" operator="containsText" text="Moderate Harm">
      <formula>NOT(ISERROR(SEARCH("Moderate Harm",X54)))</formula>
    </cfRule>
    <cfRule type="containsText" dxfId="2072" priority="577" operator="containsText" text="Large Harm">
      <formula>NOT(ISERROR(SEARCH("Large Harm",X54)))</formula>
    </cfRule>
  </conditionalFormatting>
  <conditionalFormatting sqref="B58:B59 Y58 E58:V59">
    <cfRule type="containsText" dxfId="2071" priority="578" operator="containsText" text="Trivial Benefit">
      <formula>NOT(ISERROR(SEARCH("Trivial Benefit",B58)))</formula>
    </cfRule>
    <cfRule type="containsText" dxfId="2070" priority="579" operator="containsText" text="Small Benefit">
      <formula>NOT(ISERROR(SEARCH("Small Benefit",B58)))</formula>
    </cfRule>
    <cfRule type="containsText" dxfId="2069" priority="580" operator="containsText" text="Moderate Benefit">
      <formula>NOT(ISERROR(SEARCH("Moderate Benefit",B58)))</formula>
    </cfRule>
    <cfRule type="containsText" dxfId="2068" priority="581" operator="containsText" text="Large Benefit">
      <formula>NOT(ISERROR(SEARCH("Large Benefit",B58)))</formula>
    </cfRule>
    <cfRule type="containsText" dxfId="2067" priority="582" operator="containsText" text="Trivial Harm">
      <formula>NOT(ISERROR(SEARCH("Trivial Harm",B58)))</formula>
    </cfRule>
    <cfRule type="containsText" dxfId="2066" priority="583" operator="containsText" text="Small Harm">
      <formula>NOT(ISERROR(SEARCH("Small Harm",B58)))</formula>
    </cfRule>
    <cfRule type="containsText" dxfId="2065" priority="584" operator="containsText" text="Moderate Harm">
      <formula>NOT(ISERROR(SEARCH("Moderate Harm",B58)))</formula>
    </cfRule>
    <cfRule type="containsText" dxfId="2064" priority="585" operator="containsText" text="Large Harm">
      <formula>NOT(ISERROR(SEARCH("Large Harm",B58)))</formula>
    </cfRule>
  </conditionalFormatting>
  <conditionalFormatting sqref="M58:M59">
    <cfRule type="containsText" dxfId="2063" priority="586" operator="containsText" text="Trivial Benefit">
      <formula>NOT(ISERROR(SEARCH("Trivial Benefit",M58)))</formula>
    </cfRule>
    <cfRule type="containsText" dxfId="2062" priority="587" operator="containsText" text="Small Benefit">
      <formula>NOT(ISERROR(SEARCH("Small Benefit",M58)))</formula>
    </cfRule>
    <cfRule type="containsText" dxfId="2061" priority="588" operator="containsText" text="Moderate Benefit">
      <formula>NOT(ISERROR(SEARCH("Moderate Benefit",M58)))</formula>
    </cfRule>
    <cfRule type="containsText" dxfId="2060" priority="589" operator="containsText" text="Large Benefit">
      <formula>NOT(ISERROR(SEARCH("Large Benefit",M58)))</formula>
    </cfRule>
    <cfRule type="containsText" dxfId="2059" priority="590" operator="containsText" text="Trivial Harm">
      <formula>NOT(ISERROR(SEARCH("Trivial Harm",M58)))</formula>
    </cfRule>
    <cfRule type="containsText" dxfId="2058" priority="591" operator="containsText" text="Small Harm">
      <formula>NOT(ISERROR(SEARCH("Small Harm",M58)))</formula>
    </cfRule>
    <cfRule type="containsText" dxfId="2057" priority="592" operator="containsText" text="Moderate Harm">
      <formula>NOT(ISERROR(SEARCH("Moderate Harm",M58)))</formula>
    </cfRule>
    <cfRule type="containsText" dxfId="2056" priority="593" operator="containsText" text="Large Harm">
      <formula>NOT(ISERROR(SEARCH("Large Harm",M58)))</formula>
    </cfRule>
  </conditionalFormatting>
  <conditionalFormatting sqref="K58:K59">
    <cfRule type="containsText" dxfId="2055" priority="594" operator="containsText" text="Trivial Benefit">
      <formula>NOT(ISERROR(SEARCH("Trivial Benefit",K58)))</formula>
    </cfRule>
    <cfRule type="containsText" dxfId="2054" priority="595" operator="containsText" text="Small Benefit">
      <formula>NOT(ISERROR(SEARCH("Small Benefit",K58)))</formula>
    </cfRule>
    <cfRule type="containsText" dxfId="2053" priority="596" operator="containsText" text="Moderate Benefit">
      <formula>NOT(ISERROR(SEARCH("Moderate Benefit",K58)))</formula>
    </cfRule>
    <cfRule type="containsText" dxfId="2052" priority="597" operator="containsText" text="Large Benefit">
      <formula>NOT(ISERROR(SEARCH("Large Benefit",K58)))</formula>
    </cfRule>
    <cfRule type="containsText" dxfId="2051" priority="598" operator="containsText" text="Trivial Harm">
      <formula>NOT(ISERROR(SEARCH("Trivial Harm",K58)))</formula>
    </cfRule>
    <cfRule type="containsText" dxfId="2050" priority="599" operator="containsText" text="Small Harm">
      <formula>NOT(ISERROR(SEARCH("Small Harm",K58)))</formula>
    </cfRule>
    <cfRule type="containsText" dxfId="2049" priority="600" operator="containsText" text="Moderate Harm">
      <formula>NOT(ISERROR(SEARCH("Moderate Harm",K58)))</formula>
    </cfRule>
    <cfRule type="containsText" dxfId="2048" priority="601" operator="containsText" text="Large Harm">
      <formula>NOT(ISERROR(SEARCH("Large Harm",K58)))</formula>
    </cfRule>
  </conditionalFormatting>
  <conditionalFormatting sqref="J58:J59">
    <cfRule type="containsText" dxfId="2047" priority="602" operator="containsText" text="Trivial Benefit">
      <formula>NOT(ISERROR(SEARCH("Trivial Benefit",J58)))</formula>
    </cfRule>
    <cfRule type="containsText" dxfId="2046" priority="603" operator="containsText" text="Small Benefit">
      <formula>NOT(ISERROR(SEARCH("Small Benefit",J58)))</formula>
    </cfRule>
    <cfRule type="containsText" dxfId="2045" priority="604" operator="containsText" text="Moderate Benefit">
      <formula>NOT(ISERROR(SEARCH("Moderate Benefit",J58)))</formula>
    </cfRule>
    <cfRule type="containsText" dxfId="2044" priority="605" operator="containsText" text="Large Benefit">
      <formula>NOT(ISERROR(SEARCH("Large Benefit",J58)))</formula>
    </cfRule>
    <cfRule type="containsText" dxfId="2043" priority="606" operator="containsText" text="Trivial Harm">
      <formula>NOT(ISERROR(SEARCH("Trivial Harm",J58)))</formula>
    </cfRule>
    <cfRule type="containsText" dxfId="2042" priority="607" operator="containsText" text="Small Harm">
      <formula>NOT(ISERROR(SEARCH("Small Harm",J58)))</formula>
    </cfRule>
    <cfRule type="containsText" dxfId="2041" priority="608" operator="containsText" text="Moderate Harm">
      <formula>NOT(ISERROR(SEARCH("Moderate Harm",J58)))</formula>
    </cfRule>
    <cfRule type="containsText" dxfId="2040" priority="609" operator="containsText" text="Large Harm">
      <formula>NOT(ISERROR(SEARCH("Large Harm",J58)))</formula>
    </cfRule>
  </conditionalFormatting>
  <conditionalFormatting sqref="Q58:Q59">
    <cfRule type="containsText" dxfId="2039" priority="610" operator="containsText" text="Trivial Benefit">
      <formula>NOT(ISERROR(SEARCH("Trivial Benefit",Q58)))</formula>
    </cfRule>
    <cfRule type="containsText" dxfId="2038" priority="611" operator="containsText" text="Small Benefit">
      <formula>NOT(ISERROR(SEARCH("Small Benefit",Q58)))</formula>
    </cfRule>
    <cfRule type="containsText" dxfId="2037" priority="612" operator="containsText" text="Moderate Benefit">
      <formula>NOT(ISERROR(SEARCH("Moderate Benefit",Q58)))</formula>
    </cfRule>
    <cfRule type="containsText" dxfId="2036" priority="613" operator="containsText" text="Large Benefit">
      <formula>NOT(ISERROR(SEARCH("Large Benefit",Q58)))</formula>
    </cfRule>
    <cfRule type="containsText" dxfId="2035" priority="614" operator="containsText" text="Trivial Harm">
      <formula>NOT(ISERROR(SEARCH("Trivial Harm",Q58)))</formula>
    </cfRule>
    <cfRule type="containsText" dxfId="2034" priority="615" operator="containsText" text="Small Harm">
      <formula>NOT(ISERROR(SEARCH("Small Harm",Q58)))</formula>
    </cfRule>
    <cfRule type="containsText" dxfId="2033" priority="616" operator="containsText" text="Moderate Harm">
      <formula>NOT(ISERROR(SEARCH("Moderate Harm",Q58)))</formula>
    </cfRule>
    <cfRule type="containsText" dxfId="2032" priority="617" operator="containsText" text="Large Harm">
      <formula>NOT(ISERROR(SEARCH("Large Harm",Q58)))</formula>
    </cfRule>
  </conditionalFormatting>
  <conditionalFormatting sqref="P58:P59">
    <cfRule type="containsText" dxfId="2031" priority="618" operator="containsText" text="Trivial Benefit">
      <formula>NOT(ISERROR(SEARCH("Trivial Benefit",P58)))</formula>
    </cfRule>
    <cfRule type="containsText" dxfId="2030" priority="619" operator="containsText" text="Small Benefit">
      <formula>NOT(ISERROR(SEARCH("Small Benefit",P58)))</formula>
    </cfRule>
    <cfRule type="containsText" dxfId="2029" priority="620" operator="containsText" text="Moderate Benefit">
      <formula>NOT(ISERROR(SEARCH("Moderate Benefit",P58)))</formula>
    </cfRule>
    <cfRule type="containsText" dxfId="2028" priority="621" operator="containsText" text="Large Benefit">
      <formula>NOT(ISERROR(SEARCH("Large Benefit",P58)))</formula>
    </cfRule>
    <cfRule type="containsText" dxfId="2027" priority="622" operator="containsText" text="Trivial Harm">
      <formula>NOT(ISERROR(SEARCH("Trivial Harm",P58)))</formula>
    </cfRule>
    <cfRule type="containsText" dxfId="2026" priority="623" operator="containsText" text="Small Harm">
      <formula>NOT(ISERROR(SEARCH("Small Harm",P58)))</formula>
    </cfRule>
    <cfRule type="containsText" dxfId="2025" priority="624" operator="containsText" text="Moderate Harm">
      <formula>NOT(ISERROR(SEARCH("Moderate Harm",P58)))</formula>
    </cfRule>
    <cfRule type="containsText" dxfId="2024" priority="625" operator="containsText" text="Large Harm">
      <formula>NOT(ISERROR(SEARCH("Large Harm",P58)))</formula>
    </cfRule>
  </conditionalFormatting>
  <conditionalFormatting sqref="R58:R59">
    <cfRule type="containsText" dxfId="2023" priority="626" operator="containsText" text="Trivial Benefit">
      <formula>NOT(ISERROR(SEARCH("Trivial Benefit",R58)))</formula>
    </cfRule>
    <cfRule type="containsText" dxfId="2022" priority="627" operator="containsText" text="Small Benefit">
      <formula>NOT(ISERROR(SEARCH("Small Benefit",R58)))</formula>
    </cfRule>
    <cfRule type="containsText" dxfId="2021" priority="628" operator="containsText" text="Moderate Benefit">
      <formula>NOT(ISERROR(SEARCH("Moderate Benefit",R58)))</formula>
    </cfRule>
    <cfRule type="containsText" dxfId="2020" priority="629" operator="containsText" text="Large Benefit">
      <formula>NOT(ISERROR(SEARCH("Large Benefit",R58)))</formula>
    </cfRule>
    <cfRule type="containsText" dxfId="2019" priority="630" operator="containsText" text="Trivial Harm">
      <formula>NOT(ISERROR(SEARCH("Trivial Harm",R58)))</formula>
    </cfRule>
    <cfRule type="containsText" dxfId="2018" priority="631" operator="containsText" text="Small Harm">
      <formula>NOT(ISERROR(SEARCH("Small Harm",R58)))</formula>
    </cfRule>
    <cfRule type="containsText" dxfId="2017" priority="632" operator="containsText" text="Moderate Harm">
      <formula>NOT(ISERROR(SEARCH("Moderate Harm",R58)))</formula>
    </cfRule>
    <cfRule type="containsText" dxfId="2016" priority="633" operator="containsText" text="Large Harm">
      <formula>NOT(ISERROR(SEARCH("Large Harm",R58)))</formula>
    </cfRule>
  </conditionalFormatting>
  <conditionalFormatting sqref="S58:S59">
    <cfRule type="containsText" dxfId="2015" priority="634" operator="containsText" text="Trivial Benefit">
      <formula>NOT(ISERROR(SEARCH("Trivial Benefit",S58)))</formula>
    </cfRule>
    <cfRule type="containsText" dxfId="2014" priority="635" operator="containsText" text="Small Benefit">
      <formula>NOT(ISERROR(SEARCH("Small Benefit",S58)))</formula>
    </cfRule>
    <cfRule type="containsText" dxfId="2013" priority="636" operator="containsText" text="Moderate Benefit">
      <formula>NOT(ISERROR(SEARCH("Moderate Benefit",S58)))</formula>
    </cfRule>
    <cfRule type="containsText" dxfId="2012" priority="637" operator="containsText" text="Large Benefit">
      <formula>NOT(ISERROR(SEARCH("Large Benefit",S58)))</formula>
    </cfRule>
    <cfRule type="containsText" dxfId="2011" priority="638" operator="containsText" text="Trivial Harm">
      <formula>NOT(ISERROR(SEARCH("Trivial Harm",S58)))</formula>
    </cfRule>
    <cfRule type="containsText" dxfId="2010" priority="639" operator="containsText" text="Small Harm">
      <formula>NOT(ISERROR(SEARCH("Small Harm",S58)))</formula>
    </cfRule>
    <cfRule type="containsText" dxfId="2009" priority="640" operator="containsText" text="Moderate Harm">
      <formula>NOT(ISERROR(SEARCH("Moderate Harm",S58)))</formula>
    </cfRule>
    <cfRule type="containsText" dxfId="2008" priority="641" operator="containsText" text="Large Harm">
      <formula>NOT(ISERROR(SEARCH("Large Harm",S58)))</formula>
    </cfRule>
  </conditionalFormatting>
  <conditionalFormatting sqref="G58:G59">
    <cfRule type="containsText" dxfId="2007" priority="642" operator="containsText" text="Trivial Benefit">
      <formula>NOT(ISERROR(SEARCH("Trivial Benefit",G58)))</formula>
    </cfRule>
    <cfRule type="containsText" dxfId="2006" priority="643" operator="containsText" text="Small Benefit">
      <formula>NOT(ISERROR(SEARCH("Small Benefit",G58)))</formula>
    </cfRule>
    <cfRule type="containsText" dxfId="2005" priority="644" operator="containsText" text="Moderate Benefit">
      <formula>NOT(ISERROR(SEARCH("Moderate Benefit",G58)))</formula>
    </cfRule>
    <cfRule type="containsText" dxfId="2004" priority="645" operator="containsText" text="Large Benefit">
      <formula>NOT(ISERROR(SEARCH("Large Benefit",G58)))</formula>
    </cfRule>
    <cfRule type="containsText" dxfId="2003" priority="646" operator="containsText" text="Trivial Harm">
      <formula>NOT(ISERROR(SEARCH("Trivial Harm",G58)))</formula>
    </cfRule>
    <cfRule type="containsText" dxfId="2002" priority="647" operator="containsText" text="Small Harm">
      <formula>NOT(ISERROR(SEARCH("Small Harm",G58)))</formula>
    </cfRule>
    <cfRule type="containsText" dxfId="2001" priority="648" operator="containsText" text="Moderate Harm">
      <formula>NOT(ISERROR(SEARCH("Moderate Harm",G58)))</formula>
    </cfRule>
    <cfRule type="containsText" dxfId="2000" priority="649" operator="containsText" text="Large Harm">
      <formula>NOT(ISERROR(SEARCH("Large Harm",G58)))</formula>
    </cfRule>
  </conditionalFormatting>
  <conditionalFormatting sqref="W58">
    <cfRule type="containsText" dxfId="1999" priority="650" operator="containsText" text="Trivial Benefit">
      <formula>NOT(ISERROR(SEARCH("Trivial Benefit",W58)))</formula>
    </cfRule>
    <cfRule type="containsText" dxfId="1998" priority="651" operator="containsText" text="Small Benefit">
      <formula>NOT(ISERROR(SEARCH("Small Benefit",W58)))</formula>
    </cfRule>
    <cfRule type="containsText" dxfId="1997" priority="652" operator="containsText" text="Moderate Benefit">
      <formula>NOT(ISERROR(SEARCH("Moderate Benefit",W58)))</formula>
    </cfRule>
    <cfRule type="containsText" dxfId="1996" priority="653" operator="containsText" text="Large Benefit">
      <formula>NOT(ISERROR(SEARCH("Large Benefit",W58)))</formula>
    </cfRule>
    <cfRule type="containsText" dxfId="1995" priority="654" operator="containsText" text="Trivial Harm">
      <formula>NOT(ISERROR(SEARCH("Trivial Harm",W58)))</formula>
    </cfRule>
    <cfRule type="containsText" dxfId="1994" priority="655" operator="containsText" text="Small Harm">
      <formula>NOT(ISERROR(SEARCH("Small Harm",W58)))</formula>
    </cfRule>
    <cfRule type="containsText" dxfId="1993" priority="656" operator="containsText" text="Moderate Harm">
      <formula>NOT(ISERROR(SEARCH("Moderate Harm",W58)))</formula>
    </cfRule>
    <cfRule type="containsText" dxfId="1992" priority="657" operator="containsText" text="Large Harm">
      <formula>NOT(ISERROR(SEARCH("Large Harm",W58)))</formula>
    </cfRule>
  </conditionalFormatting>
  <conditionalFormatting sqref="X58">
    <cfRule type="containsText" dxfId="1991" priority="658" operator="containsText" text="Trivial Benefit">
      <formula>NOT(ISERROR(SEARCH("Trivial Benefit",X58)))</formula>
    </cfRule>
    <cfRule type="containsText" dxfId="1990" priority="659" operator="containsText" text="Small Benefit">
      <formula>NOT(ISERROR(SEARCH("Small Benefit",X58)))</formula>
    </cfRule>
    <cfRule type="containsText" dxfId="1989" priority="660" operator="containsText" text="Moderate Benefit">
      <formula>NOT(ISERROR(SEARCH("Moderate Benefit",X58)))</formula>
    </cfRule>
    <cfRule type="containsText" dxfId="1988" priority="661" operator="containsText" text="Large Benefit">
      <formula>NOT(ISERROR(SEARCH("Large Benefit",X58)))</formula>
    </cfRule>
    <cfRule type="containsText" dxfId="1987" priority="662" operator="containsText" text="Trivial Harm">
      <formula>NOT(ISERROR(SEARCH("Trivial Harm",X58)))</formula>
    </cfRule>
    <cfRule type="containsText" dxfId="1986" priority="663" operator="containsText" text="Small Harm">
      <formula>NOT(ISERROR(SEARCH("Small Harm",X58)))</formula>
    </cfRule>
    <cfRule type="containsText" dxfId="1985" priority="664" operator="containsText" text="Moderate Harm">
      <formula>NOT(ISERROR(SEARCH("Moderate Harm",X58)))</formula>
    </cfRule>
    <cfRule type="containsText" dxfId="1984" priority="665" operator="containsText" text="Large Harm">
      <formula>NOT(ISERROR(SEARCH("Large Harm",X58)))</formula>
    </cfRule>
  </conditionalFormatting>
  <conditionalFormatting sqref="B62:B63 Y62 E62:V62 G63:V63">
    <cfRule type="containsText" dxfId="1983" priority="666" operator="containsText" text="Trivial Benefit">
      <formula>NOT(ISERROR(SEARCH("Trivial Benefit",B62)))</formula>
    </cfRule>
    <cfRule type="containsText" dxfId="1982" priority="667" operator="containsText" text="Small Benefit">
      <formula>NOT(ISERROR(SEARCH("Small Benefit",B62)))</formula>
    </cfRule>
    <cfRule type="containsText" dxfId="1981" priority="668" operator="containsText" text="Moderate Benefit">
      <formula>NOT(ISERROR(SEARCH("Moderate Benefit",B62)))</formula>
    </cfRule>
    <cfRule type="containsText" dxfId="1980" priority="669" operator="containsText" text="Large Benefit">
      <formula>NOT(ISERROR(SEARCH("Large Benefit",B62)))</formula>
    </cfRule>
    <cfRule type="containsText" dxfId="1979" priority="670" operator="containsText" text="Trivial Harm">
      <formula>NOT(ISERROR(SEARCH("Trivial Harm",B62)))</formula>
    </cfRule>
    <cfRule type="containsText" dxfId="1978" priority="671" operator="containsText" text="Small Harm">
      <formula>NOT(ISERROR(SEARCH("Small Harm",B62)))</formula>
    </cfRule>
    <cfRule type="containsText" dxfId="1977" priority="672" operator="containsText" text="Moderate Harm">
      <formula>NOT(ISERROR(SEARCH("Moderate Harm",B62)))</formula>
    </cfRule>
    <cfRule type="containsText" dxfId="1976" priority="673" operator="containsText" text="Large Harm">
      <formula>NOT(ISERROR(SEARCH("Large Harm",B62)))</formula>
    </cfRule>
  </conditionalFormatting>
  <conditionalFormatting sqref="M62:M63">
    <cfRule type="containsText" dxfId="1975" priority="674" operator="containsText" text="Trivial Benefit">
      <formula>NOT(ISERROR(SEARCH("Trivial Benefit",M62)))</formula>
    </cfRule>
    <cfRule type="containsText" dxfId="1974" priority="675" operator="containsText" text="Small Benefit">
      <formula>NOT(ISERROR(SEARCH("Small Benefit",M62)))</formula>
    </cfRule>
    <cfRule type="containsText" dxfId="1973" priority="676" operator="containsText" text="Moderate Benefit">
      <formula>NOT(ISERROR(SEARCH("Moderate Benefit",M62)))</formula>
    </cfRule>
    <cfRule type="containsText" dxfId="1972" priority="677" operator="containsText" text="Large Benefit">
      <formula>NOT(ISERROR(SEARCH("Large Benefit",M62)))</formula>
    </cfRule>
    <cfRule type="containsText" dxfId="1971" priority="678" operator="containsText" text="Trivial Harm">
      <formula>NOT(ISERROR(SEARCH("Trivial Harm",M62)))</formula>
    </cfRule>
    <cfRule type="containsText" dxfId="1970" priority="679" operator="containsText" text="Small Harm">
      <formula>NOT(ISERROR(SEARCH("Small Harm",M62)))</formula>
    </cfRule>
    <cfRule type="containsText" dxfId="1969" priority="680" operator="containsText" text="Moderate Harm">
      <formula>NOT(ISERROR(SEARCH("Moderate Harm",M62)))</formula>
    </cfRule>
    <cfRule type="containsText" dxfId="1968" priority="681" operator="containsText" text="Large Harm">
      <formula>NOT(ISERROR(SEARCH("Large Harm",M62)))</formula>
    </cfRule>
  </conditionalFormatting>
  <conditionalFormatting sqref="K62:K63">
    <cfRule type="containsText" dxfId="1967" priority="682" operator="containsText" text="Trivial Benefit">
      <formula>NOT(ISERROR(SEARCH("Trivial Benefit",K62)))</formula>
    </cfRule>
    <cfRule type="containsText" dxfId="1966" priority="683" operator="containsText" text="Small Benefit">
      <formula>NOT(ISERROR(SEARCH("Small Benefit",K62)))</formula>
    </cfRule>
    <cfRule type="containsText" dxfId="1965" priority="684" operator="containsText" text="Moderate Benefit">
      <formula>NOT(ISERROR(SEARCH("Moderate Benefit",K62)))</formula>
    </cfRule>
    <cfRule type="containsText" dxfId="1964" priority="685" operator="containsText" text="Large Benefit">
      <formula>NOT(ISERROR(SEARCH("Large Benefit",K62)))</formula>
    </cfRule>
    <cfRule type="containsText" dxfId="1963" priority="686" operator="containsText" text="Trivial Harm">
      <formula>NOT(ISERROR(SEARCH("Trivial Harm",K62)))</formula>
    </cfRule>
    <cfRule type="containsText" dxfId="1962" priority="687" operator="containsText" text="Small Harm">
      <formula>NOT(ISERROR(SEARCH("Small Harm",K62)))</formula>
    </cfRule>
    <cfRule type="containsText" dxfId="1961" priority="688" operator="containsText" text="Moderate Harm">
      <formula>NOT(ISERROR(SEARCH("Moderate Harm",K62)))</formula>
    </cfRule>
    <cfRule type="containsText" dxfId="1960" priority="689" operator="containsText" text="Large Harm">
      <formula>NOT(ISERROR(SEARCH("Large Harm",K62)))</formula>
    </cfRule>
  </conditionalFormatting>
  <conditionalFormatting sqref="J62:J63">
    <cfRule type="containsText" dxfId="1959" priority="690" operator="containsText" text="Trivial Benefit">
      <formula>NOT(ISERROR(SEARCH("Trivial Benefit",J62)))</formula>
    </cfRule>
    <cfRule type="containsText" dxfId="1958" priority="691" operator="containsText" text="Small Benefit">
      <formula>NOT(ISERROR(SEARCH("Small Benefit",J62)))</formula>
    </cfRule>
    <cfRule type="containsText" dxfId="1957" priority="692" operator="containsText" text="Moderate Benefit">
      <formula>NOT(ISERROR(SEARCH("Moderate Benefit",J62)))</formula>
    </cfRule>
    <cfRule type="containsText" dxfId="1956" priority="693" operator="containsText" text="Large Benefit">
      <formula>NOT(ISERROR(SEARCH("Large Benefit",J62)))</formula>
    </cfRule>
    <cfRule type="containsText" dxfId="1955" priority="694" operator="containsText" text="Trivial Harm">
      <formula>NOT(ISERROR(SEARCH("Trivial Harm",J62)))</formula>
    </cfRule>
    <cfRule type="containsText" dxfId="1954" priority="695" operator="containsText" text="Small Harm">
      <formula>NOT(ISERROR(SEARCH("Small Harm",J62)))</formula>
    </cfRule>
    <cfRule type="containsText" dxfId="1953" priority="696" operator="containsText" text="Moderate Harm">
      <formula>NOT(ISERROR(SEARCH("Moderate Harm",J62)))</formula>
    </cfRule>
    <cfRule type="containsText" dxfId="1952" priority="697" operator="containsText" text="Large Harm">
      <formula>NOT(ISERROR(SEARCH("Large Harm",J62)))</formula>
    </cfRule>
  </conditionalFormatting>
  <conditionalFormatting sqref="Q62:Q63">
    <cfRule type="containsText" dxfId="1951" priority="698" operator="containsText" text="Trivial Benefit">
      <formula>NOT(ISERROR(SEARCH("Trivial Benefit",Q62)))</formula>
    </cfRule>
    <cfRule type="containsText" dxfId="1950" priority="699" operator="containsText" text="Small Benefit">
      <formula>NOT(ISERROR(SEARCH("Small Benefit",Q62)))</formula>
    </cfRule>
    <cfRule type="containsText" dxfId="1949" priority="700" operator="containsText" text="Moderate Benefit">
      <formula>NOT(ISERROR(SEARCH("Moderate Benefit",Q62)))</formula>
    </cfRule>
    <cfRule type="containsText" dxfId="1948" priority="701" operator="containsText" text="Large Benefit">
      <formula>NOT(ISERROR(SEARCH("Large Benefit",Q62)))</formula>
    </cfRule>
    <cfRule type="containsText" dxfId="1947" priority="702" operator="containsText" text="Trivial Harm">
      <formula>NOT(ISERROR(SEARCH("Trivial Harm",Q62)))</formula>
    </cfRule>
    <cfRule type="containsText" dxfId="1946" priority="703" operator="containsText" text="Small Harm">
      <formula>NOT(ISERROR(SEARCH("Small Harm",Q62)))</formula>
    </cfRule>
    <cfRule type="containsText" dxfId="1945" priority="704" operator="containsText" text="Moderate Harm">
      <formula>NOT(ISERROR(SEARCH("Moderate Harm",Q62)))</formula>
    </cfRule>
    <cfRule type="containsText" dxfId="1944" priority="705" operator="containsText" text="Large Harm">
      <formula>NOT(ISERROR(SEARCH("Large Harm",Q62)))</formula>
    </cfRule>
  </conditionalFormatting>
  <conditionalFormatting sqref="P62:P63">
    <cfRule type="containsText" dxfId="1943" priority="706" operator="containsText" text="Trivial Benefit">
      <formula>NOT(ISERROR(SEARCH("Trivial Benefit",P62)))</formula>
    </cfRule>
    <cfRule type="containsText" dxfId="1942" priority="707" operator="containsText" text="Small Benefit">
      <formula>NOT(ISERROR(SEARCH("Small Benefit",P62)))</formula>
    </cfRule>
    <cfRule type="containsText" dxfId="1941" priority="708" operator="containsText" text="Moderate Benefit">
      <formula>NOT(ISERROR(SEARCH("Moderate Benefit",P62)))</formula>
    </cfRule>
    <cfRule type="containsText" dxfId="1940" priority="709" operator="containsText" text="Large Benefit">
      <formula>NOT(ISERROR(SEARCH("Large Benefit",P62)))</formula>
    </cfRule>
    <cfRule type="containsText" dxfId="1939" priority="710" operator="containsText" text="Trivial Harm">
      <formula>NOT(ISERROR(SEARCH("Trivial Harm",P62)))</formula>
    </cfRule>
    <cfRule type="containsText" dxfId="1938" priority="711" operator="containsText" text="Small Harm">
      <formula>NOT(ISERROR(SEARCH("Small Harm",P62)))</formula>
    </cfRule>
    <cfRule type="containsText" dxfId="1937" priority="712" operator="containsText" text="Moderate Harm">
      <formula>NOT(ISERROR(SEARCH("Moderate Harm",P62)))</formula>
    </cfRule>
    <cfRule type="containsText" dxfId="1936" priority="713" operator="containsText" text="Large Harm">
      <formula>NOT(ISERROR(SEARCH("Large Harm",P62)))</formula>
    </cfRule>
  </conditionalFormatting>
  <conditionalFormatting sqref="R62:R63">
    <cfRule type="containsText" dxfId="1935" priority="714" operator="containsText" text="Trivial Benefit">
      <formula>NOT(ISERROR(SEARCH("Trivial Benefit",R62)))</formula>
    </cfRule>
    <cfRule type="containsText" dxfId="1934" priority="715" operator="containsText" text="Small Benefit">
      <formula>NOT(ISERROR(SEARCH("Small Benefit",R62)))</formula>
    </cfRule>
    <cfRule type="containsText" dxfId="1933" priority="716" operator="containsText" text="Moderate Benefit">
      <formula>NOT(ISERROR(SEARCH("Moderate Benefit",R62)))</formula>
    </cfRule>
    <cfRule type="containsText" dxfId="1932" priority="717" operator="containsText" text="Large Benefit">
      <formula>NOT(ISERROR(SEARCH("Large Benefit",R62)))</formula>
    </cfRule>
    <cfRule type="containsText" dxfId="1931" priority="718" operator="containsText" text="Trivial Harm">
      <formula>NOT(ISERROR(SEARCH("Trivial Harm",R62)))</formula>
    </cfRule>
    <cfRule type="containsText" dxfId="1930" priority="719" operator="containsText" text="Small Harm">
      <formula>NOT(ISERROR(SEARCH("Small Harm",R62)))</formula>
    </cfRule>
    <cfRule type="containsText" dxfId="1929" priority="720" operator="containsText" text="Moderate Harm">
      <formula>NOT(ISERROR(SEARCH("Moderate Harm",R62)))</formula>
    </cfRule>
    <cfRule type="containsText" dxfId="1928" priority="721" operator="containsText" text="Large Harm">
      <formula>NOT(ISERROR(SEARCH("Large Harm",R62)))</formula>
    </cfRule>
  </conditionalFormatting>
  <conditionalFormatting sqref="S62:S63">
    <cfRule type="containsText" dxfId="1927" priority="722" operator="containsText" text="Trivial Benefit">
      <formula>NOT(ISERROR(SEARCH("Trivial Benefit",S62)))</formula>
    </cfRule>
    <cfRule type="containsText" dxfId="1926" priority="723" operator="containsText" text="Small Benefit">
      <formula>NOT(ISERROR(SEARCH("Small Benefit",S62)))</formula>
    </cfRule>
    <cfRule type="containsText" dxfId="1925" priority="724" operator="containsText" text="Moderate Benefit">
      <formula>NOT(ISERROR(SEARCH("Moderate Benefit",S62)))</formula>
    </cfRule>
    <cfRule type="containsText" dxfId="1924" priority="725" operator="containsText" text="Large Benefit">
      <formula>NOT(ISERROR(SEARCH("Large Benefit",S62)))</formula>
    </cfRule>
    <cfRule type="containsText" dxfId="1923" priority="726" operator="containsText" text="Trivial Harm">
      <formula>NOT(ISERROR(SEARCH("Trivial Harm",S62)))</formula>
    </cfRule>
    <cfRule type="containsText" dxfId="1922" priority="727" operator="containsText" text="Small Harm">
      <formula>NOT(ISERROR(SEARCH("Small Harm",S62)))</formula>
    </cfRule>
    <cfRule type="containsText" dxfId="1921" priority="728" operator="containsText" text="Moderate Harm">
      <formula>NOT(ISERROR(SEARCH("Moderate Harm",S62)))</formula>
    </cfRule>
    <cfRule type="containsText" dxfId="1920" priority="729" operator="containsText" text="Large Harm">
      <formula>NOT(ISERROR(SEARCH("Large Harm",S62)))</formula>
    </cfRule>
  </conditionalFormatting>
  <conditionalFormatting sqref="G62:G63">
    <cfRule type="containsText" dxfId="1919" priority="730" operator="containsText" text="Trivial Benefit">
      <formula>NOT(ISERROR(SEARCH("Trivial Benefit",G62)))</formula>
    </cfRule>
    <cfRule type="containsText" dxfId="1918" priority="731" operator="containsText" text="Small Benefit">
      <formula>NOT(ISERROR(SEARCH("Small Benefit",G62)))</formula>
    </cfRule>
    <cfRule type="containsText" dxfId="1917" priority="732" operator="containsText" text="Moderate Benefit">
      <formula>NOT(ISERROR(SEARCH("Moderate Benefit",G62)))</formula>
    </cfRule>
    <cfRule type="containsText" dxfId="1916" priority="733" operator="containsText" text="Large Benefit">
      <formula>NOT(ISERROR(SEARCH("Large Benefit",G62)))</formula>
    </cfRule>
    <cfRule type="containsText" dxfId="1915" priority="734" operator="containsText" text="Trivial Harm">
      <formula>NOT(ISERROR(SEARCH("Trivial Harm",G62)))</formula>
    </cfRule>
    <cfRule type="containsText" dxfId="1914" priority="735" operator="containsText" text="Small Harm">
      <formula>NOT(ISERROR(SEARCH("Small Harm",G62)))</formula>
    </cfRule>
    <cfRule type="containsText" dxfId="1913" priority="736" operator="containsText" text="Moderate Harm">
      <formula>NOT(ISERROR(SEARCH("Moderate Harm",G62)))</formula>
    </cfRule>
    <cfRule type="containsText" dxfId="1912" priority="737" operator="containsText" text="Large Harm">
      <formula>NOT(ISERROR(SEARCH("Large Harm",G62)))</formula>
    </cfRule>
  </conditionalFormatting>
  <conditionalFormatting sqref="W62">
    <cfRule type="containsText" dxfId="1911" priority="738" operator="containsText" text="Trivial Benefit">
      <formula>NOT(ISERROR(SEARCH("Trivial Benefit",W62)))</formula>
    </cfRule>
    <cfRule type="containsText" dxfId="1910" priority="739" operator="containsText" text="Small Benefit">
      <formula>NOT(ISERROR(SEARCH("Small Benefit",W62)))</formula>
    </cfRule>
    <cfRule type="containsText" dxfId="1909" priority="740" operator="containsText" text="Moderate Benefit">
      <formula>NOT(ISERROR(SEARCH("Moderate Benefit",W62)))</formula>
    </cfRule>
    <cfRule type="containsText" dxfId="1908" priority="741" operator="containsText" text="Large Benefit">
      <formula>NOT(ISERROR(SEARCH("Large Benefit",W62)))</formula>
    </cfRule>
    <cfRule type="containsText" dxfId="1907" priority="742" operator="containsText" text="Trivial Harm">
      <formula>NOT(ISERROR(SEARCH("Trivial Harm",W62)))</formula>
    </cfRule>
    <cfRule type="containsText" dxfId="1906" priority="743" operator="containsText" text="Small Harm">
      <formula>NOT(ISERROR(SEARCH("Small Harm",W62)))</formula>
    </cfRule>
    <cfRule type="containsText" dxfId="1905" priority="744" operator="containsText" text="Moderate Harm">
      <formula>NOT(ISERROR(SEARCH("Moderate Harm",W62)))</formula>
    </cfRule>
    <cfRule type="containsText" dxfId="1904" priority="745" operator="containsText" text="Large Harm">
      <formula>NOT(ISERROR(SEARCH("Large Harm",W62)))</formula>
    </cfRule>
  </conditionalFormatting>
  <conditionalFormatting sqref="X62">
    <cfRule type="containsText" dxfId="1903" priority="746" operator="containsText" text="Trivial Benefit">
      <formula>NOT(ISERROR(SEARCH("Trivial Benefit",X62)))</formula>
    </cfRule>
    <cfRule type="containsText" dxfId="1902" priority="747" operator="containsText" text="Small Benefit">
      <formula>NOT(ISERROR(SEARCH("Small Benefit",X62)))</formula>
    </cfRule>
    <cfRule type="containsText" dxfId="1901" priority="748" operator="containsText" text="Moderate Benefit">
      <formula>NOT(ISERROR(SEARCH("Moderate Benefit",X62)))</formula>
    </cfRule>
    <cfRule type="containsText" dxfId="1900" priority="749" operator="containsText" text="Large Benefit">
      <formula>NOT(ISERROR(SEARCH("Large Benefit",X62)))</formula>
    </cfRule>
    <cfRule type="containsText" dxfId="1899" priority="750" operator="containsText" text="Trivial Harm">
      <formula>NOT(ISERROR(SEARCH("Trivial Harm",X62)))</formula>
    </cfRule>
    <cfRule type="containsText" dxfId="1898" priority="751" operator="containsText" text="Small Harm">
      <formula>NOT(ISERROR(SEARCH("Small Harm",X62)))</formula>
    </cfRule>
    <cfRule type="containsText" dxfId="1897" priority="752" operator="containsText" text="Moderate Harm">
      <formula>NOT(ISERROR(SEARCH("Moderate Harm",X62)))</formula>
    </cfRule>
    <cfRule type="containsText" dxfId="1896" priority="753" operator="containsText" text="Large Harm">
      <formula>NOT(ISERROR(SEARCH("Large Harm",X62)))</formula>
    </cfRule>
  </conditionalFormatting>
  <conditionalFormatting sqref="B66:B67 Y66 E66:V67">
    <cfRule type="containsText" dxfId="1895" priority="754" operator="containsText" text="Trivial Benefit">
      <formula>NOT(ISERROR(SEARCH("Trivial Benefit",B66)))</formula>
    </cfRule>
    <cfRule type="containsText" dxfId="1894" priority="755" operator="containsText" text="Small Benefit">
      <formula>NOT(ISERROR(SEARCH("Small Benefit",B66)))</formula>
    </cfRule>
    <cfRule type="containsText" dxfId="1893" priority="756" operator="containsText" text="Moderate Benefit">
      <formula>NOT(ISERROR(SEARCH("Moderate Benefit",B66)))</formula>
    </cfRule>
    <cfRule type="containsText" dxfId="1892" priority="757" operator="containsText" text="Large Benefit">
      <formula>NOT(ISERROR(SEARCH("Large Benefit",B66)))</formula>
    </cfRule>
    <cfRule type="containsText" dxfId="1891" priority="758" operator="containsText" text="Trivial Harm">
      <formula>NOT(ISERROR(SEARCH("Trivial Harm",B66)))</formula>
    </cfRule>
    <cfRule type="containsText" dxfId="1890" priority="759" operator="containsText" text="Small Harm">
      <formula>NOT(ISERROR(SEARCH("Small Harm",B66)))</formula>
    </cfRule>
    <cfRule type="containsText" dxfId="1889" priority="760" operator="containsText" text="Moderate Harm">
      <formula>NOT(ISERROR(SEARCH("Moderate Harm",B66)))</formula>
    </cfRule>
    <cfRule type="containsText" dxfId="1888" priority="761" operator="containsText" text="Large Harm">
      <formula>NOT(ISERROR(SEARCH("Large Harm",B66)))</formula>
    </cfRule>
  </conditionalFormatting>
  <conditionalFormatting sqref="M66:M67">
    <cfRule type="containsText" dxfId="1887" priority="762" operator="containsText" text="Trivial Benefit">
      <formula>NOT(ISERROR(SEARCH("Trivial Benefit",M66)))</formula>
    </cfRule>
    <cfRule type="containsText" dxfId="1886" priority="763" operator="containsText" text="Small Benefit">
      <formula>NOT(ISERROR(SEARCH("Small Benefit",M66)))</formula>
    </cfRule>
    <cfRule type="containsText" dxfId="1885" priority="764" operator="containsText" text="Moderate Benefit">
      <formula>NOT(ISERROR(SEARCH("Moderate Benefit",M66)))</formula>
    </cfRule>
    <cfRule type="containsText" dxfId="1884" priority="765" operator="containsText" text="Large Benefit">
      <formula>NOT(ISERROR(SEARCH("Large Benefit",M66)))</formula>
    </cfRule>
    <cfRule type="containsText" dxfId="1883" priority="766" operator="containsText" text="Trivial Harm">
      <formula>NOT(ISERROR(SEARCH("Trivial Harm",M66)))</formula>
    </cfRule>
    <cfRule type="containsText" dxfId="1882" priority="767" operator="containsText" text="Small Harm">
      <formula>NOT(ISERROR(SEARCH("Small Harm",M66)))</formula>
    </cfRule>
    <cfRule type="containsText" dxfId="1881" priority="768" operator="containsText" text="Moderate Harm">
      <formula>NOT(ISERROR(SEARCH("Moderate Harm",M66)))</formula>
    </cfRule>
    <cfRule type="containsText" dxfId="1880" priority="769" operator="containsText" text="Large Harm">
      <formula>NOT(ISERROR(SEARCH("Large Harm",M66)))</formula>
    </cfRule>
  </conditionalFormatting>
  <conditionalFormatting sqref="K66:K67">
    <cfRule type="containsText" dxfId="1879" priority="770" operator="containsText" text="Trivial Benefit">
      <formula>NOT(ISERROR(SEARCH("Trivial Benefit",K66)))</formula>
    </cfRule>
    <cfRule type="containsText" dxfId="1878" priority="771" operator="containsText" text="Small Benefit">
      <formula>NOT(ISERROR(SEARCH("Small Benefit",K66)))</formula>
    </cfRule>
    <cfRule type="containsText" dxfId="1877" priority="772" operator="containsText" text="Moderate Benefit">
      <formula>NOT(ISERROR(SEARCH("Moderate Benefit",K66)))</formula>
    </cfRule>
    <cfRule type="containsText" dxfId="1876" priority="773" operator="containsText" text="Large Benefit">
      <formula>NOT(ISERROR(SEARCH("Large Benefit",K66)))</formula>
    </cfRule>
    <cfRule type="containsText" dxfId="1875" priority="774" operator="containsText" text="Trivial Harm">
      <formula>NOT(ISERROR(SEARCH("Trivial Harm",K66)))</formula>
    </cfRule>
    <cfRule type="containsText" dxfId="1874" priority="775" operator="containsText" text="Small Harm">
      <formula>NOT(ISERROR(SEARCH("Small Harm",K66)))</formula>
    </cfRule>
    <cfRule type="containsText" dxfId="1873" priority="776" operator="containsText" text="Moderate Harm">
      <formula>NOT(ISERROR(SEARCH("Moderate Harm",K66)))</formula>
    </cfRule>
    <cfRule type="containsText" dxfId="1872" priority="777" operator="containsText" text="Large Harm">
      <formula>NOT(ISERROR(SEARCH("Large Harm",K66)))</formula>
    </cfRule>
  </conditionalFormatting>
  <conditionalFormatting sqref="J66:J67">
    <cfRule type="containsText" dxfId="1871" priority="778" operator="containsText" text="Trivial Benefit">
      <formula>NOT(ISERROR(SEARCH("Trivial Benefit",J66)))</formula>
    </cfRule>
    <cfRule type="containsText" dxfId="1870" priority="779" operator="containsText" text="Small Benefit">
      <formula>NOT(ISERROR(SEARCH("Small Benefit",J66)))</formula>
    </cfRule>
    <cfRule type="containsText" dxfId="1869" priority="780" operator="containsText" text="Moderate Benefit">
      <formula>NOT(ISERROR(SEARCH("Moderate Benefit",J66)))</formula>
    </cfRule>
    <cfRule type="containsText" dxfId="1868" priority="781" operator="containsText" text="Large Benefit">
      <formula>NOT(ISERROR(SEARCH("Large Benefit",J66)))</formula>
    </cfRule>
    <cfRule type="containsText" dxfId="1867" priority="782" operator="containsText" text="Trivial Harm">
      <formula>NOT(ISERROR(SEARCH("Trivial Harm",J66)))</formula>
    </cfRule>
    <cfRule type="containsText" dxfId="1866" priority="783" operator="containsText" text="Small Harm">
      <formula>NOT(ISERROR(SEARCH("Small Harm",J66)))</formula>
    </cfRule>
    <cfRule type="containsText" dxfId="1865" priority="784" operator="containsText" text="Moderate Harm">
      <formula>NOT(ISERROR(SEARCH("Moderate Harm",J66)))</formula>
    </cfRule>
    <cfRule type="containsText" dxfId="1864" priority="785" operator="containsText" text="Large Harm">
      <formula>NOT(ISERROR(SEARCH("Large Harm",J66)))</formula>
    </cfRule>
  </conditionalFormatting>
  <conditionalFormatting sqref="Q66:Q67">
    <cfRule type="containsText" dxfId="1863" priority="786" operator="containsText" text="Trivial Benefit">
      <formula>NOT(ISERROR(SEARCH("Trivial Benefit",Q66)))</formula>
    </cfRule>
    <cfRule type="containsText" dxfId="1862" priority="787" operator="containsText" text="Small Benefit">
      <formula>NOT(ISERROR(SEARCH("Small Benefit",Q66)))</formula>
    </cfRule>
    <cfRule type="containsText" dxfId="1861" priority="788" operator="containsText" text="Moderate Benefit">
      <formula>NOT(ISERROR(SEARCH("Moderate Benefit",Q66)))</formula>
    </cfRule>
    <cfRule type="containsText" dxfId="1860" priority="789" operator="containsText" text="Large Benefit">
      <formula>NOT(ISERROR(SEARCH("Large Benefit",Q66)))</formula>
    </cfRule>
    <cfRule type="containsText" dxfId="1859" priority="790" operator="containsText" text="Trivial Harm">
      <formula>NOT(ISERROR(SEARCH("Trivial Harm",Q66)))</formula>
    </cfRule>
    <cfRule type="containsText" dxfId="1858" priority="791" operator="containsText" text="Small Harm">
      <formula>NOT(ISERROR(SEARCH("Small Harm",Q66)))</formula>
    </cfRule>
    <cfRule type="containsText" dxfId="1857" priority="792" operator="containsText" text="Moderate Harm">
      <formula>NOT(ISERROR(SEARCH("Moderate Harm",Q66)))</formula>
    </cfRule>
    <cfRule type="containsText" dxfId="1856" priority="793" operator="containsText" text="Large Harm">
      <formula>NOT(ISERROR(SEARCH("Large Harm",Q66)))</formula>
    </cfRule>
  </conditionalFormatting>
  <conditionalFormatting sqref="P66:P67">
    <cfRule type="containsText" dxfId="1855" priority="794" operator="containsText" text="Trivial Benefit">
      <formula>NOT(ISERROR(SEARCH("Trivial Benefit",P66)))</formula>
    </cfRule>
    <cfRule type="containsText" dxfId="1854" priority="795" operator="containsText" text="Small Benefit">
      <formula>NOT(ISERROR(SEARCH("Small Benefit",P66)))</formula>
    </cfRule>
    <cfRule type="containsText" dxfId="1853" priority="796" operator="containsText" text="Moderate Benefit">
      <formula>NOT(ISERROR(SEARCH("Moderate Benefit",P66)))</formula>
    </cfRule>
    <cfRule type="containsText" dxfId="1852" priority="797" operator="containsText" text="Large Benefit">
      <formula>NOT(ISERROR(SEARCH("Large Benefit",P66)))</formula>
    </cfRule>
    <cfRule type="containsText" dxfId="1851" priority="798" operator="containsText" text="Trivial Harm">
      <formula>NOT(ISERROR(SEARCH("Trivial Harm",P66)))</formula>
    </cfRule>
    <cfRule type="containsText" dxfId="1850" priority="799" operator="containsText" text="Small Harm">
      <formula>NOT(ISERROR(SEARCH("Small Harm",P66)))</formula>
    </cfRule>
    <cfRule type="containsText" dxfId="1849" priority="800" operator="containsText" text="Moderate Harm">
      <formula>NOT(ISERROR(SEARCH("Moderate Harm",P66)))</formula>
    </cfRule>
    <cfRule type="containsText" dxfId="1848" priority="801" operator="containsText" text="Large Harm">
      <formula>NOT(ISERROR(SEARCH("Large Harm",P66)))</formula>
    </cfRule>
  </conditionalFormatting>
  <conditionalFormatting sqref="R66:R67">
    <cfRule type="containsText" dxfId="1847" priority="802" operator="containsText" text="Trivial Benefit">
      <formula>NOT(ISERROR(SEARCH("Trivial Benefit",R66)))</formula>
    </cfRule>
    <cfRule type="containsText" dxfId="1846" priority="803" operator="containsText" text="Small Benefit">
      <formula>NOT(ISERROR(SEARCH("Small Benefit",R66)))</formula>
    </cfRule>
    <cfRule type="containsText" dxfId="1845" priority="804" operator="containsText" text="Moderate Benefit">
      <formula>NOT(ISERROR(SEARCH("Moderate Benefit",R66)))</formula>
    </cfRule>
    <cfRule type="containsText" dxfId="1844" priority="805" operator="containsText" text="Large Benefit">
      <formula>NOT(ISERROR(SEARCH("Large Benefit",R66)))</formula>
    </cfRule>
    <cfRule type="containsText" dxfId="1843" priority="806" operator="containsText" text="Trivial Harm">
      <formula>NOT(ISERROR(SEARCH("Trivial Harm",R66)))</formula>
    </cfRule>
    <cfRule type="containsText" dxfId="1842" priority="807" operator="containsText" text="Small Harm">
      <formula>NOT(ISERROR(SEARCH("Small Harm",R66)))</formula>
    </cfRule>
    <cfRule type="containsText" dxfId="1841" priority="808" operator="containsText" text="Moderate Harm">
      <formula>NOT(ISERROR(SEARCH("Moderate Harm",R66)))</formula>
    </cfRule>
    <cfRule type="containsText" dxfId="1840" priority="809" operator="containsText" text="Large Harm">
      <formula>NOT(ISERROR(SEARCH("Large Harm",R66)))</formula>
    </cfRule>
  </conditionalFormatting>
  <conditionalFormatting sqref="S66:S67">
    <cfRule type="containsText" dxfId="1839" priority="810" operator="containsText" text="Trivial Benefit">
      <formula>NOT(ISERROR(SEARCH("Trivial Benefit",S66)))</formula>
    </cfRule>
    <cfRule type="containsText" dxfId="1838" priority="811" operator="containsText" text="Small Benefit">
      <formula>NOT(ISERROR(SEARCH("Small Benefit",S66)))</formula>
    </cfRule>
    <cfRule type="containsText" dxfId="1837" priority="812" operator="containsText" text="Moderate Benefit">
      <formula>NOT(ISERROR(SEARCH("Moderate Benefit",S66)))</formula>
    </cfRule>
    <cfRule type="containsText" dxfId="1836" priority="813" operator="containsText" text="Large Benefit">
      <formula>NOT(ISERROR(SEARCH("Large Benefit",S66)))</formula>
    </cfRule>
    <cfRule type="containsText" dxfId="1835" priority="814" operator="containsText" text="Trivial Harm">
      <formula>NOT(ISERROR(SEARCH("Trivial Harm",S66)))</formula>
    </cfRule>
    <cfRule type="containsText" dxfId="1834" priority="815" operator="containsText" text="Small Harm">
      <formula>NOT(ISERROR(SEARCH("Small Harm",S66)))</formula>
    </cfRule>
    <cfRule type="containsText" dxfId="1833" priority="816" operator="containsText" text="Moderate Harm">
      <formula>NOT(ISERROR(SEARCH("Moderate Harm",S66)))</formula>
    </cfRule>
    <cfRule type="containsText" dxfId="1832" priority="817" operator="containsText" text="Large Harm">
      <formula>NOT(ISERROR(SEARCH("Large Harm",S66)))</formula>
    </cfRule>
  </conditionalFormatting>
  <conditionalFormatting sqref="G66:G67">
    <cfRule type="containsText" dxfId="1831" priority="818" operator="containsText" text="Trivial Benefit">
      <formula>NOT(ISERROR(SEARCH("Trivial Benefit",G66)))</formula>
    </cfRule>
    <cfRule type="containsText" dxfId="1830" priority="819" operator="containsText" text="Small Benefit">
      <formula>NOT(ISERROR(SEARCH("Small Benefit",G66)))</formula>
    </cfRule>
    <cfRule type="containsText" dxfId="1829" priority="820" operator="containsText" text="Moderate Benefit">
      <formula>NOT(ISERROR(SEARCH("Moderate Benefit",G66)))</formula>
    </cfRule>
    <cfRule type="containsText" dxfId="1828" priority="821" operator="containsText" text="Large Benefit">
      <formula>NOT(ISERROR(SEARCH("Large Benefit",G66)))</formula>
    </cfRule>
    <cfRule type="containsText" dxfId="1827" priority="822" operator="containsText" text="Trivial Harm">
      <formula>NOT(ISERROR(SEARCH("Trivial Harm",G66)))</formula>
    </cfRule>
    <cfRule type="containsText" dxfId="1826" priority="823" operator="containsText" text="Small Harm">
      <formula>NOT(ISERROR(SEARCH("Small Harm",G66)))</formula>
    </cfRule>
    <cfRule type="containsText" dxfId="1825" priority="824" operator="containsText" text="Moderate Harm">
      <formula>NOT(ISERROR(SEARCH("Moderate Harm",G66)))</formula>
    </cfRule>
    <cfRule type="containsText" dxfId="1824" priority="825" operator="containsText" text="Large Harm">
      <formula>NOT(ISERROR(SEARCH("Large Harm",G66)))</formula>
    </cfRule>
  </conditionalFormatting>
  <conditionalFormatting sqref="W66">
    <cfRule type="containsText" dxfId="1823" priority="826" operator="containsText" text="Trivial Benefit">
      <formula>NOT(ISERROR(SEARCH("Trivial Benefit",W66)))</formula>
    </cfRule>
    <cfRule type="containsText" dxfId="1822" priority="827" operator="containsText" text="Small Benefit">
      <formula>NOT(ISERROR(SEARCH("Small Benefit",W66)))</formula>
    </cfRule>
    <cfRule type="containsText" dxfId="1821" priority="828" operator="containsText" text="Moderate Benefit">
      <formula>NOT(ISERROR(SEARCH("Moderate Benefit",W66)))</formula>
    </cfRule>
    <cfRule type="containsText" dxfId="1820" priority="829" operator="containsText" text="Large Benefit">
      <formula>NOT(ISERROR(SEARCH("Large Benefit",W66)))</formula>
    </cfRule>
    <cfRule type="containsText" dxfId="1819" priority="830" operator="containsText" text="Trivial Harm">
      <formula>NOT(ISERROR(SEARCH("Trivial Harm",W66)))</formula>
    </cfRule>
    <cfRule type="containsText" dxfId="1818" priority="831" operator="containsText" text="Small Harm">
      <formula>NOT(ISERROR(SEARCH("Small Harm",W66)))</formula>
    </cfRule>
    <cfRule type="containsText" dxfId="1817" priority="832" operator="containsText" text="Moderate Harm">
      <formula>NOT(ISERROR(SEARCH("Moderate Harm",W66)))</formula>
    </cfRule>
    <cfRule type="containsText" dxfId="1816" priority="833" operator="containsText" text="Large Harm">
      <formula>NOT(ISERROR(SEARCH("Large Harm",W66)))</formula>
    </cfRule>
  </conditionalFormatting>
  <conditionalFormatting sqref="X66">
    <cfRule type="containsText" dxfId="1815" priority="834" operator="containsText" text="Trivial Benefit">
      <formula>NOT(ISERROR(SEARCH("Trivial Benefit",X66)))</formula>
    </cfRule>
    <cfRule type="containsText" dxfId="1814" priority="835" operator="containsText" text="Small Benefit">
      <formula>NOT(ISERROR(SEARCH("Small Benefit",X66)))</formula>
    </cfRule>
    <cfRule type="containsText" dxfId="1813" priority="836" operator="containsText" text="Moderate Benefit">
      <formula>NOT(ISERROR(SEARCH("Moderate Benefit",X66)))</formula>
    </cfRule>
    <cfRule type="containsText" dxfId="1812" priority="837" operator="containsText" text="Large Benefit">
      <formula>NOT(ISERROR(SEARCH("Large Benefit",X66)))</formula>
    </cfRule>
    <cfRule type="containsText" dxfId="1811" priority="838" operator="containsText" text="Trivial Harm">
      <formula>NOT(ISERROR(SEARCH("Trivial Harm",X66)))</formula>
    </cfRule>
    <cfRule type="containsText" dxfId="1810" priority="839" operator="containsText" text="Small Harm">
      <formula>NOT(ISERROR(SEARCH("Small Harm",X66)))</formula>
    </cfRule>
    <cfRule type="containsText" dxfId="1809" priority="840" operator="containsText" text="Moderate Harm">
      <formula>NOT(ISERROR(SEARCH("Moderate Harm",X66)))</formula>
    </cfRule>
    <cfRule type="containsText" dxfId="1808" priority="841" operator="containsText" text="Large Harm">
      <formula>NOT(ISERROR(SEARCH("Large Harm",X66)))</formula>
    </cfRule>
  </conditionalFormatting>
  <conditionalFormatting sqref="B70:B71 Y70 E70:V71">
    <cfRule type="containsText" dxfId="1807" priority="842" operator="containsText" text="Trivial Benefit">
      <formula>NOT(ISERROR(SEARCH("Trivial Benefit",B70)))</formula>
    </cfRule>
    <cfRule type="containsText" dxfId="1806" priority="843" operator="containsText" text="Small Benefit">
      <formula>NOT(ISERROR(SEARCH("Small Benefit",B70)))</formula>
    </cfRule>
    <cfRule type="containsText" dxfId="1805" priority="844" operator="containsText" text="Moderate Benefit">
      <formula>NOT(ISERROR(SEARCH("Moderate Benefit",B70)))</formula>
    </cfRule>
    <cfRule type="containsText" dxfId="1804" priority="845" operator="containsText" text="Large Benefit">
      <formula>NOT(ISERROR(SEARCH("Large Benefit",B70)))</formula>
    </cfRule>
    <cfRule type="containsText" dxfId="1803" priority="846" operator="containsText" text="Trivial Harm">
      <formula>NOT(ISERROR(SEARCH("Trivial Harm",B70)))</formula>
    </cfRule>
    <cfRule type="containsText" dxfId="1802" priority="847" operator="containsText" text="Small Harm">
      <formula>NOT(ISERROR(SEARCH("Small Harm",B70)))</formula>
    </cfRule>
    <cfRule type="containsText" dxfId="1801" priority="848" operator="containsText" text="Moderate Harm">
      <formula>NOT(ISERROR(SEARCH("Moderate Harm",B70)))</formula>
    </cfRule>
    <cfRule type="containsText" dxfId="1800" priority="849" operator="containsText" text="Large Harm">
      <formula>NOT(ISERROR(SEARCH("Large Harm",B70)))</formula>
    </cfRule>
  </conditionalFormatting>
  <conditionalFormatting sqref="M70:M71">
    <cfRule type="containsText" dxfId="1799" priority="850" operator="containsText" text="Trivial Benefit">
      <formula>NOT(ISERROR(SEARCH("Trivial Benefit",M70)))</formula>
    </cfRule>
    <cfRule type="containsText" dxfId="1798" priority="851" operator="containsText" text="Small Benefit">
      <formula>NOT(ISERROR(SEARCH("Small Benefit",M70)))</formula>
    </cfRule>
    <cfRule type="containsText" dxfId="1797" priority="852" operator="containsText" text="Moderate Benefit">
      <formula>NOT(ISERROR(SEARCH("Moderate Benefit",M70)))</formula>
    </cfRule>
    <cfRule type="containsText" dxfId="1796" priority="853" operator="containsText" text="Large Benefit">
      <formula>NOT(ISERROR(SEARCH("Large Benefit",M70)))</formula>
    </cfRule>
    <cfRule type="containsText" dxfId="1795" priority="854" operator="containsText" text="Trivial Harm">
      <formula>NOT(ISERROR(SEARCH("Trivial Harm",M70)))</formula>
    </cfRule>
    <cfRule type="containsText" dxfId="1794" priority="855" operator="containsText" text="Small Harm">
      <formula>NOT(ISERROR(SEARCH("Small Harm",M70)))</formula>
    </cfRule>
    <cfRule type="containsText" dxfId="1793" priority="856" operator="containsText" text="Moderate Harm">
      <formula>NOT(ISERROR(SEARCH("Moderate Harm",M70)))</formula>
    </cfRule>
    <cfRule type="containsText" dxfId="1792" priority="857" operator="containsText" text="Large Harm">
      <formula>NOT(ISERROR(SEARCH("Large Harm",M70)))</formula>
    </cfRule>
  </conditionalFormatting>
  <conditionalFormatting sqref="K70:K71">
    <cfRule type="containsText" dxfId="1791" priority="858" operator="containsText" text="Trivial Benefit">
      <formula>NOT(ISERROR(SEARCH("Trivial Benefit",K70)))</formula>
    </cfRule>
    <cfRule type="containsText" dxfId="1790" priority="859" operator="containsText" text="Small Benefit">
      <formula>NOT(ISERROR(SEARCH("Small Benefit",K70)))</formula>
    </cfRule>
    <cfRule type="containsText" dxfId="1789" priority="860" operator="containsText" text="Moderate Benefit">
      <formula>NOT(ISERROR(SEARCH("Moderate Benefit",K70)))</formula>
    </cfRule>
    <cfRule type="containsText" dxfId="1788" priority="861" operator="containsText" text="Large Benefit">
      <formula>NOT(ISERROR(SEARCH("Large Benefit",K70)))</formula>
    </cfRule>
    <cfRule type="containsText" dxfId="1787" priority="862" operator="containsText" text="Trivial Harm">
      <formula>NOT(ISERROR(SEARCH("Trivial Harm",K70)))</formula>
    </cfRule>
    <cfRule type="containsText" dxfId="1786" priority="863" operator="containsText" text="Small Harm">
      <formula>NOT(ISERROR(SEARCH("Small Harm",K70)))</formula>
    </cfRule>
    <cfRule type="containsText" dxfId="1785" priority="864" operator="containsText" text="Moderate Harm">
      <formula>NOT(ISERROR(SEARCH("Moderate Harm",K70)))</formula>
    </cfRule>
    <cfRule type="containsText" dxfId="1784" priority="865" operator="containsText" text="Large Harm">
      <formula>NOT(ISERROR(SEARCH("Large Harm",K70)))</formula>
    </cfRule>
  </conditionalFormatting>
  <conditionalFormatting sqref="J70:J71">
    <cfRule type="containsText" dxfId="1783" priority="866" operator="containsText" text="Trivial Benefit">
      <formula>NOT(ISERROR(SEARCH("Trivial Benefit",J70)))</formula>
    </cfRule>
    <cfRule type="containsText" dxfId="1782" priority="867" operator="containsText" text="Small Benefit">
      <formula>NOT(ISERROR(SEARCH("Small Benefit",J70)))</formula>
    </cfRule>
    <cfRule type="containsText" dxfId="1781" priority="868" operator="containsText" text="Moderate Benefit">
      <formula>NOT(ISERROR(SEARCH("Moderate Benefit",J70)))</formula>
    </cfRule>
    <cfRule type="containsText" dxfId="1780" priority="869" operator="containsText" text="Large Benefit">
      <formula>NOT(ISERROR(SEARCH("Large Benefit",J70)))</formula>
    </cfRule>
    <cfRule type="containsText" dxfId="1779" priority="870" operator="containsText" text="Trivial Harm">
      <formula>NOT(ISERROR(SEARCH("Trivial Harm",J70)))</formula>
    </cfRule>
    <cfRule type="containsText" dxfId="1778" priority="871" operator="containsText" text="Small Harm">
      <formula>NOT(ISERROR(SEARCH("Small Harm",J70)))</formula>
    </cfRule>
    <cfRule type="containsText" dxfId="1777" priority="872" operator="containsText" text="Moderate Harm">
      <formula>NOT(ISERROR(SEARCH("Moderate Harm",J70)))</formula>
    </cfRule>
    <cfRule type="containsText" dxfId="1776" priority="873" operator="containsText" text="Large Harm">
      <formula>NOT(ISERROR(SEARCH("Large Harm",J70)))</formula>
    </cfRule>
  </conditionalFormatting>
  <conditionalFormatting sqref="Q70:Q71">
    <cfRule type="containsText" dxfId="1775" priority="874" operator="containsText" text="Trivial Benefit">
      <formula>NOT(ISERROR(SEARCH("Trivial Benefit",Q70)))</formula>
    </cfRule>
    <cfRule type="containsText" dxfId="1774" priority="875" operator="containsText" text="Small Benefit">
      <formula>NOT(ISERROR(SEARCH("Small Benefit",Q70)))</formula>
    </cfRule>
    <cfRule type="containsText" dxfId="1773" priority="876" operator="containsText" text="Moderate Benefit">
      <formula>NOT(ISERROR(SEARCH("Moderate Benefit",Q70)))</formula>
    </cfRule>
    <cfRule type="containsText" dxfId="1772" priority="877" operator="containsText" text="Large Benefit">
      <formula>NOT(ISERROR(SEARCH("Large Benefit",Q70)))</formula>
    </cfRule>
    <cfRule type="containsText" dxfId="1771" priority="878" operator="containsText" text="Trivial Harm">
      <formula>NOT(ISERROR(SEARCH("Trivial Harm",Q70)))</formula>
    </cfRule>
    <cfRule type="containsText" dxfId="1770" priority="879" operator="containsText" text="Small Harm">
      <formula>NOT(ISERROR(SEARCH("Small Harm",Q70)))</formula>
    </cfRule>
    <cfRule type="containsText" dxfId="1769" priority="880" operator="containsText" text="Moderate Harm">
      <formula>NOT(ISERROR(SEARCH("Moderate Harm",Q70)))</formula>
    </cfRule>
    <cfRule type="containsText" dxfId="1768" priority="881" operator="containsText" text="Large Harm">
      <formula>NOT(ISERROR(SEARCH("Large Harm",Q70)))</formula>
    </cfRule>
  </conditionalFormatting>
  <conditionalFormatting sqref="P70:P71">
    <cfRule type="containsText" dxfId="1767" priority="882" operator="containsText" text="Trivial Benefit">
      <formula>NOT(ISERROR(SEARCH("Trivial Benefit",P70)))</formula>
    </cfRule>
    <cfRule type="containsText" dxfId="1766" priority="883" operator="containsText" text="Small Benefit">
      <formula>NOT(ISERROR(SEARCH("Small Benefit",P70)))</formula>
    </cfRule>
    <cfRule type="containsText" dxfId="1765" priority="884" operator="containsText" text="Moderate Benefit">
      <formula>NOT(ISERROR(SEARCH("Moderate Benefit",P70)))</formula>
    </cfRule>
    <cfRule type="containsText" dxfId="1764" priority="885" operator="containsText" text="Large Benefit">
      <formula>NOT(ISERROR(SEARCH("Large Benefit",P70)))</formula>
    </cfRule>
    <cfRule type="containsText" dxfId="1763" priority="886" operator="containsText" text="Trivial Harm">
      <formula>NOT(ISERROR(SEARCH("Trivial Harm",P70)))</formula>
    </cfRule>
    <cfRule type="containsText" dxfId="1762" priority="887" operator="containsText" text="Small Harm">
      <formula>NOT(ISERROR(SEARCH("Small Harm",P70)))</formula>
    </cfRule>
    <cfRule type="containsText" dxfId="1761" priority="888" operator="containsText" text="Moderate Harm">
      <formula>NOT(ISERROR(SEARCH("Moderate Harm",P70)))</formula>
    </cfRule>
    <cfRule type="containsText" dxfId="1760" priority="889" operator="containsText" text="Large Harm">
      <formula>NOT(ISERROR(SEARCH("Large Harm",P70)))</formula>
    </cfRule>
  </conditionalFormatting>
  <conditionalFormatting sqref="R70:R71">
    <cfRule type="containsText" dxfId="1759" priority="890" operator="containsText" text="Trivial Benefit">
      <formula>NOT(ISERROR(SEARCH("Trivial Benefit",R70)))</formula>
    </cfRule>
    <cfRule type="containsText" dxfId="1758" priority="891" operator="containsText" text="Small Benefit">
      <formula>NOT(ISERROR(SEARCH("Small Benefit",R70)))</formula>
    </cfRule>
    <cfRule type="containsText" dxfId="1757" priority="892" operator="containsText" text="Moderate Benefit">
      <formula>NOT(ISERROR(SEARCH("Moderate Benefit",R70)))</formula>
    </cfRule>
    <cfRule type="containsText" dxfId="1756" priority="893" operator="containsText" text="Large Benefit">
      <formula>NOT(ISERROR(SEARCH("Large Benefit",R70)))</formula>
    </cfRule>
    <cfRule type="containsText" dxfId="1755" priority="894" operator="containsText" text="Trivial Harm">
      <formula>NOT(ISERROR(SEARCH("Trivial Harm",R70)))</formula>
    </cfRule>
    <cfRule type="containsText" dxfId="1754" priority="895" operator="containsText" text="Small Harm">
      <formula>NOT(ISERROR(SEARCH("Small Harm",R70)))</formula>
    </cfRule>
    <cfRule type="containsText" dxfId="1753" priority="896" operator="containsText" text="Moderate Harm">
      <formula>NOT(ISERROR(SEARCH("Moderate Harm",R70)))</formula>
    </cfRule>
    <cfRule type="containsText" dxfId="1752" priority="897" operator="containsText" text="Large Harm">
      <formula>NOT(ISERROR(SEARCH("Large Harm",R70)))</formula>
    </cfRule>
  </conditionalFormatting>
  <conditionalFormatting sqref="S70:S71">
    <cfRule type="containsText" dxfId="1751" priority="898" operator="containsText" text="Trivial Benefit">
      <formula>NOT(ISERROR(SEARCH("Trivial Benefit",S70)))</formula>
    </cfRule>
    <cfRule type="containsText" dxfId="1750" priority="899" operator="containsText" text="Small Benefit">
      <formula>NOT(ISERROR(SEARCH("Small Benefit",S70)))</formula>
    </cfRule>
    <cfRule type="containsText" dxfId="1749" priority="900" operator="containsText" text="Moderate Benefit">
      <formula>NOT(ISERROR(SEARCH("Moderate Benefit",S70)))</formula>
    </cfRule>
    <cfRule type="containsText" dxfId="1748" priority="901" operator="containsText" text="Large Benefit">
      <formula>NOT(ISERROR(SEARCH("Large Benefit",S70)))</formula>
    </cfRule>
    <cfRule type="containsText" dxfId="1747" priority="902" operator="containsText" text="Trivial Harm">
      <formula>NOT(ISERROR(SEARCH("Trivial Harm",S70)))</formula>
    </cfRule>
    <cfRule type="containsText" dxfId="1746" priority="903" operator="containsText" text="Small Harm">
      <formula>NOT(ISERROR(SEARCH("Small Harm",S70)))</formula>
    </cfRule>
    <cfRule type="containsText" dxfId="1745" priority="904" operator="containsText" text="Moderate Harm">
      <formula>NOT(ISERROR(SEARCH("Moderate Harm",S70)))</formula>
    </cfRule>
    <cfRule type="containsText" dxfId="1744" priority="905" operator="containsText" text="Large Harm">
      <formula>NOT(ISERROR(SEARCH("Large Harm",S70)))</formula>
    </cfRule>
  </conditionalFormatting>
  <conditionalFormatting sqref="G70:G71">
    <cfRule type="containsText" dxfId="1743" priority="906" operator="containsText" text="Trivial Benefit">
      <formula>NOT(ISERROR(SEARCH("Trivial Benefit",G70)))</formula>
    </cfRule>
    <cfRule type="containsText" dxfId="1742" priority="907" operator="containsText" text="Small Benefit">
      <formula>NOT(ISERROR(SEARCH("Small Benefit",G70)))</formula>
    </cfRule>
    <cfRule type="containsText" dxfId="1741" priority="908" operator="containsText" text="Moderate Benefit">
      <formula>NOT(ISERROR(SEARCH("Moderate Benefit",G70)))</formula>
    </cfRule>
    <cfRule type="containsText" dxfId="1740" priority="909" operator="containsText" text="Large Benefit">
      <formula>NOT(ISERROR(SEARCH("Large Benefit",G70)))</formula>
    </cfRule>
    <cfRule type="containsText" dxfId="1739" priority="910" operator="containsText" text="Trivial Harm">
      <formula>NOT(ISERROR(SEARCH("Trivial Harm",G70)))</formula>
    </cfRule>
    <cfRule type="containsText" dxfId="1738" priority="911" operator="containsText" text="Small Harm">
      <formula>NOT(ISERROR(SEARCH("Small Harm",G70)))</formula>
    </cfRule>
    <cfRule type="containsText" dxfId="1737" priority="912" operator="containsText" text="Moderate Harm">
      <formula>NOT(ISERROR(SEARCH("Moderate Harm",G70)))</formula>
    </cfRule>
    <cfRule type="containsText" dxfId="1736" priority="913" operator="containsText" text="Large Harm">
      <formula>NOT(ISERROR(SEARCH("Large Harm",G70)))</formula>
    </cfRule>
  </conditionalFormatting>
  <conditionalFormatting sqref="W70">
    <cfRule type="containsText" dxfId="1735" priority="914" operator="containsText" text="Trivial Benefit">
      <formula>NOT(ISERROR(SEARCH("Trivial Benefit",W70)))</formula>
    </cfRule>
    <cfRule type="containsText" dxfId="1734" priority="915" operator="containsText" text="Small Benefit">
      <formula>NOT(ISERROR(SEARCH("Small Benefit",W70)))</formula>
    </cfRule>
    <cfRule type="containsText" dxfId="1733" priority="916" operator="containsText" text="Moderate Benefit">
      <formula>NOT(ISERROR(SEARCH("Moderate Benefit",W70)))</formula>
    </cfRule>
    <cfRule type="containsText" dxfId="1732" priority="917" operator="containsText" text="Large Benefit">
      <formula>NOT(ISERROR(SEARCH("Large Benefit",W70)))</formula>
    </cfRule>
    <cfRule type="containsText" dxfId="1731" priority="918" operator="containsText" text="Trivial Harm">
      <formula>NOT(ISERROR(SEARCH("Trivial Harm",W70)))</formula>
    </cfRule>
    <cfRule type="containsText" dxfId="1730" priority="919" operator="containsText" text="Small Harm">
      <formula>NOT(ISERROR(SEARCH("Small Harm",W70)))</formula>
    </cfRule>
    <cfRule type="containsText" dxfId="1729" priority="920" operator="containsText" text="Moderate Harm">
      <formula>NOT(ISERROR(SEARCH("Moderate Harm",W70)))</formula>
    </cfRule>
    <cfRule type="containsText" dxfId="1728" priority="921" operator="containsText" text="Large Harm">
      <formula>NOT(ISERROR(SEARCH("Large Harm",W70)))</formula>
    </cfRule>
  </conditionalFormatting>
  <conditionalFormatting sqref="X70">
    <cfRule type="containsText" dxfId="1727" priority="922" operator="containsText" text="Trivial Benefit">
      <formula>NOT(ISERROR(SEARCH("Trivial Benefit",X70)))</formula>
    </cfRule>
    <cfRule type="containsText" dxfId="1726" priority="923" operator="containsText" text="Small Benefit">
      <formula>NOT(ISERROR(SEARCH("Small Benefit",X70)))</formula>
    </cfRule>
    <cfRule type="containsText" dxfId="1725" priority="924" operator="containsText" text="Moderate Benefit">
      <formula>NOT(ISERROR(SEARCH("Moderate Benefit",X70)))</formula>
    </cfRule>
    <cfRule type="containsText" dxfId="1724" priority="925" operator="containsText" text="Large Benefit">
      <formula>NOT(ISERROR(SEARCH("Large Benefit",X70)))</formula>
    </cfRule>
    <cfRule type="containsText" dxfId="1723" priority="926" operator="containsText" text="Trivial Harm">
      <formula>NOT(ISERROR(SEARCH("Trivial Harm",X70)))</formula>
    </cfRule>
    <cfRule type="containsText" dxfId="1722" priority="927" operator="containsText" text="Small Harm">
      <formula>NOT(ISERROR(SEARCH("Small Harm",X70)))</formula>
    </cfRule>
    <cfRule type="containsText" dxfId="1721" priority="928" operator="containsText" text="Moderate Harm">
      <formula>NOT(ISERROR(SEARCH("Moderate Harm",X70)))</formula>
    </cfRule>
    <cfRule type="containsText" dxfId="1720" priority="929" operator="containsText" text="Large Harm">
      <formula>NOT(ISERROR(SEARCH("Large Harm",X70)))</formula>
    </cfRule>
  </conditionalFormatting>
  <conditionalFormatting sqref="B74:B75 Y74 E74:V75">
    <cfRule type="containsText" dxfId="1719" priority="930" operator="containsText" text="Trivial Benefit">
      <formula>NOT(ISERROR(SEARCH("Trivial Benefit",B74)))</formula>
    </cfRule>
    <cfRule type="containsText" dxfId="1718" priority="931" operator="containsText" text="Small Benefit">
      <formula>NOT(ISERROR(SEARCH("Small Benefit",B74)))</formula>
    </cfRule>
    <cfRule type="containsText" dxfId="1717" priority="932" operator="containsText" text="Moderate Benefit">
      <formula>NOT(ISERROR(SEARCH("Moderate Benefit",B74)))</formula>
    </cfRule>
    <cfRule type="containsText" dxfId="1716" priority="933" operator="containsText" text="Large Benefit">
      <formula>NOT(ISERROR(SEARCH("Large Benefit",B74)))</formula>
    </cfRule>
    <cfRule type="containsText" dxfId="1715" priority="934" operator="containsText" text="Trivial Harm">
      <formula>NOT(ISERROR(SEARCH("Trivial Harm",B74)))</formula>
    </cfRule>
    <cfRule type="containsText" dxfId="1714" priority="935" operator="containsText" text="Small Harm">
      <formula>NOT(ISERROR(SEARCH("Small Harm",B74)))</formula>
    </cfRule>
    <cfRule type="containsText" dxfId="1713" priority="936" operator="containsText" text="Moderate Harm">
      <formula>NOT(ISERROR(SEARCH("Moderate Harm",B74)))</formula>
    </cfRule>
    <cfRule type="containsText" dxfId="1712" priority="937" operator="containsText" text="Large Harm">
      <formula>NOT(ISERROR(SEARCH("Large Harm",B74)))</formula>
    </cfRule>
  </conditionalFormatting>
  <conditionalFormatting sqref="M74:M75">
    <cfRule type="containsText" dxfId="1711" priority="938" operator="containsText" text="Trivial Benefit">
      <formula>NOT(ISERROR(SEARCH("Trivial Benefit",M74)))</formula>
    </cfRule>
    <cfRule type="containsText" dxfId="1710" priority="939" operator="containsText" text="Small Benefit">
      <formula>NOT(ISERROR(SEARCH("Small Benefit",M74)))</formula>
    </cfRule>
    <cfRule type="containsText" dxfId="1709" priority="940" operator="containsText" text="Moderate Benefit">
      <formula>NOT(ISERROR(SEARCH("Moderate Benefit",M74)))</formula>
    </cfRule>
    <cfRule type="containsText" dxfId="1708" priority="941" operator="containsText" text="Large Benefit">
      <formula>NOT(ISERROR(SEARCH("Large Benefit",M74)))</formula>
    </cfRule>
    <cfRule type="containsText" dxfId="1707" priority="942" operator="containsText" text="Trivial Harm">
      <formula>NOT(ISERROR(SEARCH("Trivial Harm",M74)))</formula>
    </cfRule>
    <cfRule type="containsText" dxfId="1706" priority="943" operator="containsText" text="Small Harm">
      <formula>NOT(ISERROR(SEARCH("Small Harm",M74)))</formula>
    </cfRule>
    <cfRule type="containsText" dxfId="1705" priority="944" operator="containsText" text="Moderate Harm">
      <formula>NOT(ISERROR(SEARCH("Moderate Harm",M74)))</formula>
    </cfRule>
    <cfRule type="containsText" dxfId="1704" priority="945" operator="containsText" text="Large Harm">
      <formula>NOT(ISERROR(SEARCH("Large Harm",M74)))</formula>
    </cfRule>
  </conditionalFormatting>
  <conditionalFormatting sqref="K74:K75">
    <cfRule type="containsText" dxfId="1703" priority="946" operator="containsText" text="Trivial Benefit">
      <formula>NOT(ISERROR(SEARCH("Trivial Benefit",K74)))</formula>
    </cfRule>
    <cfRule type="containsText" dxfId="1702" priority="947" operator="containsText" text="Small Benefit">
      <formula>NOT(ISERROR(SEARCH("Small Benefit",K74)))</formula>
    </cfRule>
    <cfRule type="containsText" dxfId="1701" priority="948" operator="containsText" text="Moderate Benefit">
      <formula>NOT(ISERROR(SEARCH("Moderate Benefit",K74)))</formula>
    </cfRule>
    <cfRule type="containsText" dxfId="1700" priority="949" operator="containsText" text="Large Benefit">
      <formula>NOT(ISERROR(SEARCH("Large Benefit",K74)))</formula>
    </cfRule>
    <cfRule type="containsText" dxfId="1699" priority="950" operator="containsText" text="Trivial Harm">
      <formula>NOT(ISERROR(SEARCH("Trivial Harm",K74)))</formula>
    </cfRule>
    <cfRule type="containsText" dxfId="1698" priority="951" operator="containsText" text="Small Harm">
      <formula>NOT(ISERROR(SEARCH("Small Harm",K74)))</formula>
    </cfRule>
    <cfRule type="containsText" dxfId="1697" priority="952" operator="containsText" text="Moderate Harm">
      <formula>NOT(ISERROR(SEARCH("Moderate Harm",K74)))</formula>
    </cfRule>
    <cfRule type="containsText" dxfId="1696" priority="953" operator="containsText" text="Large Harm">
      <formula>NOT(ISERROR(SEARCH("Large Harm",K74)))</formula>
    </cfRule>
  </conditionalFormatting>
  <conditionalFormatting sqref="J74:J75">
    <cfRule type="containsText" dxfId="1695" priority="954" operator="containsText" text="Trivial Benefit">
      <formula>NOT(ISERROR(SEARCH("Trivial Benefit",J74)))</formula>
    </cfRule>
    <cfRule type="containsText" dxfId="1694" priority="955" operator="containsText" text="Small Benefit">
      <formula>NOT(ISERROR(SEARCH("Small Benefit",J74)))</formula>
    </cfRule>
    <cfRule type="containsText" dxfId="1693" priority="956" operator="containsText" text="Moderate Benefit">
      <formula>NOT(ISERROR(SEARCH("Moderate Benefit",J74)))</formula>
    </cfRule>
    <cfRule type="containsText" dxfId="1692" priority="957" operator="containsText" text="Large Benefit">
      <formula>NOT(ISERROR(SEARCH("Large Benefit",J74)))</formula>
    </cfRule>
    <cfRule type="containsText" dxfId="1691" priority="958" operator="containsText" text="Trivial Harm">
      <formula>NOT(ISERROR(SEARCH("Trivial Harm",J74)))</formula>
    </cfRule>
    <cfRule type="containsText" dxfId="1690" priority="959" operator="containsText" text="Small Harm">
      <formula>NOT(ISERROR(SEARCH("Small Harm",J74)))</formula>
    </cfRule>
    <cfRule type="containsText" dxfId="1689" priority="960" operator="containsText" text="Moderate Harm">
      <formula>NOT(ISERROR(SEARCH("Moderate Harm",J74)))</formula>
    </cfRule>
    <cfRule type="containsText" dxfId="1688" priority="961" operator="containsText" text="Large Harm">
      <formula>NOT(ISERROR(SEARCH("Large Harm",J74)))</formula>
    </cfRule>
  </conditionalFormatting>
  <conditionalFormatting sqref="Q74:Q75">
    <cfRule type="containsText" dxfId="1687" priority="962" operator="containsText" text="Trivial Benefit">
      <formula>NOT(ISERROR(SEARCH("Trivial Benefit",Q74)))</formula>
    </cfRule>
    <cfRule type="containsText" dxfId="1686" priority="963" operator="containsText" text="Small Benefit">
      <formula>NOT(ISERROR(SEARCH("Small Benefit",Q74)))</formula>
    </cfRule>
    <cfRule type="containsText" dxfId="1685" priority="964" operator="containsText" text="Moderate Benefit">
      <formula>NOT(ISERROR(SEARCH("Moderate Benefit",Q74)))</formula>
    </cfRule>
    <cfRule type="containsText" dxfId="1684" priority="965" operator="containsText" text="Large Benefit">
      <formula>NOT(ISERROR(SEARCH("Large Benefit",Q74)))</formula>
    </cfRule>
    <cfRule type="containsText" dxfId="1683" priority="966" operator="containsText" text="Trivial Harm">
      <formula>NOT(ISERROR(SEARCH("Trivial Harm",Q74)))</formula>
    </cfRule>
    <cfRule type="containsText" dxfId="1682" priority="967" operator="containsText" text="Small Harm">
      <formula>NOT(ISERROR(SEARCH("Small Harm",Q74)))</formula>
    </cfRule>
    <cfRule type="containsText" dxfId="1681" priority="968" operator="containsText" text="Moderate Harm">
      <formula>NOT(ISERROR(SEARCH("Moderate Harm",Q74)))</formula>
    </cfRule>
    <cfRule type="containsText" dxfId="1680" priority="969" operator="containsText" text="Large Harm">
      <formula>NOT(ISERROR(SEARCH("Large Harm",Q74)))</formula>
    </cfRule>
  </conditionalFormatting>
  <conditionalFormatting sqref="P74:P75">
    <cfRule type="containsText" dxfId="1679" priority="970" operator="containsText" text="Trivial Benefit">
      <formula>NOT(ISERROR(SEARCH("Trivial Benefit",P74)))</formula>
    </cfRule>
    <cfRule type="containsText" dxfId="1678" priority="971" operator="containsText" text="Small Benefit">
      <formula>NOT(ISERROR(SEARCH("Small Benefit",P74)))</formula>
    </cfRule>
    <cfRule type="containsText" dxfId="1677" priority="972" operator="containsText" text="Moderate Benefit">
      <formula>NOT(ISERROR(SEARCH("Moderate Benefit",P74)))</formula>
    </cfRule>
    <cfRule type="containsText" dxfId="1676" priority="973" operator="containsText" text="Large Benefit">
      <formula>NOT(ISERROR(SEARCH("Large Benefit",P74)))</formula>
    </cfRule>
    <cfRule type="containsText" dxfId="1675" priority="974" operator="containsText" text="Trivial Harm">
      <formula>NOT(ISERROR(SEARCH("Trivial Harm",P74)))</formula>
    </cfRule>
    <cfRule type="containsText" dxfId="1674" priority="975" operator="containsText" text="Small Harm">
      <formula>NOT(ISERROR(SEARCH("Small Harm",P74)))</formula>
    </cfRule>
    <cfRule type="containsText" dxfId="1673" priority="976" operator="containsText" text="Moderate Harm">
      <formula>NOT(ISERROR(SEARCH("Moderate Harm",P74)))</formula>
    </cfRule>
    <cfRule type="containsText" dxfId="1672" priority="977" operator="containsText" text="Large Harm">
      <formula>NOT(ISERROR(SEARCH("Large Harm",P74)))</formula>
    </cfRule>
  </conditionalFormatting>
  <conditionalFormatting sqref="R74:R75">
    <cfRule type="containsText" dxfId="1671" priority="978" operator="containsText" text="Trivial Benefit">
      <formula>NOT(ISERROR(SEARCH("Trivial Benefit",R74)))</formula>
    </cfRule>
    <cfRule type="containsText" dxfId="1670" priority="979" operator="containsText" text="Small Benefit">
      <formula>NOT(ISERROR(SEARCH("Small Benefit",R74)))</formula>
    </cfRule>
    <cfRule type="containsText" dxfId="1669" priority="980" operator="containsText" text="Moderate Benefit">
      <formula>NOT(ISERROR(SEARCH("Moderate Benefit",R74)))</formula>
    </cfRule>
    <cfRule type="containsText" dxfId="1668" priority="981" operator="containsText" text="Large Benefit">
      <formula>NOT(ISERROR(SEARCH("Large Benefit",R74)))</formula>
    </cfRule>
    <cfRule type="containsText" dxfId="1667" priority="982" operator="containsText" text="Trivial Harm">
      <formula>NOT(ISERROR(SEARCH("Trivial Harm",R74)))</formula>
    </cfRule>
    <cfRule type="containsText" dxfId="1666" priority="983" operator="containsText" text="Small Harm">
      <formula>NOT(ISERROR(SEARCH("Small Harm",R74)))</formula>
    </cfRule>
    <cfRule type="containsText" dxfId="1665" priority="984" operator="containsText" text="Moderate Harm">
      <formula>NOT(ISERROR(SEARCH("Moderate Harm",R74)))</formula>
    </cfRule>
    <cfRule type="containsText" dxfId="1664" priority="985" operator="containsText" text="Large Harm">
      <formula>NOT(ISERROR(SEARCH("Large Harm",R74)))</formula>
    </cfRule>
  </conditionalFormatting>
  <conditionalFormatting sqref="S74:S75">
    <cfRule type="containsText" dxfId="1663" priority="986" operator="containsText" text="Trivial Benefit">
      <formula>NOT(ISERROR(SEARCH("Trivial Benefit",S74)))</formula>
    </cfRule>
    <cfRule type="containsText" dxfId="1662" priority="987" operator="containsText" text="Small Benefit">
      <formula>NOT(ISERROR(SEARCH("Small Benefit",S74)))</formula>
    </cfRule>
    <cfRule type="containsText" dxfId="1661" priority="988" operator="containsText" text="Moderate Benefit">
      <formula>NOT(ISERROR(SEARCH("Moderate Benefit",S74)))</formula>
    </cfRule>
    <cfRule type="containsText" dxfId="1660" priority="989" operator="containsText" text="Large Benefit">
      <formula>NOT(ISERROR(SEARCH("Large Benefit",S74)))</formula>
    </cfRule>
    <cfRule type="containsText" dxfId="1659" priority="990" operator="containsText" text="Trivial Harm">
      <formula>NOT(ISERROR(SEARCH("Trivial Harm",S74)))</formula>
    </cfRule>
    <cfRule type="containsText" dxfId="1658" priority="991" operator="containsText" text="Small Harm">
      <formula>NOT(ISERROR(SEARCH("Small Harm",S74)))</formula>
    </cfRule>
    <cfRule type="containsText" dxfId="1657" priority="992" operator="containsText" text="Moderate Harm">
      <formula>NOT(ISERROR(SEARCH("Moderate Harm",S74)))</formula>
    </cfRule>
    <cfRule type="containsText" dxfId="1656" priority="993" operator="containsText" text="Large Harm">
      <formula>NOT(ISERROR(SEARCH("Large Harm",S74)))</formula>
    </cfRule>
  </conditionalFormatting>
  <conditionalFormatting sqref="G74:G75">
    <cfRule type="containsText" dxfId="1655" priority="994" operator="containsText" text="Trivial Benefit">
      <formula>NOT(ISERROR(SEARCH("Trivial Benefit",G74)))</formula>
    </cfRule>
    <cfRule type="containsText" dxfId="1654" priority="995" operator="containsText" text="Small Benefit">
      <formula>NOT(ISERROR(SEARCH("Small Benefit",G74)))</formula>
    </cfRule>
    <cfRule type="containsText" dxfId="1653" priority="996" operator="containsText" text="Moderate Benefit">
      <formula>NOT(ISERROR(SEARCH("Moderate Benefit",G74)))</formula>
    </cfRule>
    <cfRule type="containsText" dxfId="1652" priority="997" operator="containsText" text="Large Benefit">
      <formula>NOT(ISERROR(SEARCH("Large Benefit",G74)))</formula>
    </cfRule>
    <cfRule type="containsText" dxfId="1651" priority="998" operator="containsText" text="Trivial Harm">
      <formula>NOT(ISERROR(SEARCH("Trivial Harm",G74)))</formula>
    </cfRule>
    <cfRule type="containsText" dxfId="1650" priority="999" operator="containsText" text="Small Harm">
      <formula>NOT(ISERROR(SEARCH("Small Harm",G74)))</formula>
    </cfRule>
    <cfRule type="containsText" dxfId="1649" priority="1000" operator="containsText" text="Moderate Harm">
      <formula>NOT(ISERROR(SEARCH("Moderate Harm",G74)))</formula>
    </cfRule>
    <cfRule type="containsText" dxfId="1648" priority="1001" operator="containsText" text="Large Harm">
      <formula>NOT(ISERROR(SEARCH("Large Harm",G74)))</formula>
    </cfRule>
  </conditionalFormatting>
  <conditionalFormatting sqref="W74">
    <cfRule type="containsText" dxfId="1647" priority="1002" operator="containsText" text="Trivial Benefit">
      <formula>NOT(ISERROR(SEARCH("Trivial Benefit",W74)))</formula>
    </cfRule>
    <cfRule type="containsText" dxfId="1646" priority="1003" operator="containsText" text="Small Benefit">
      <formula>NOT(ISERROR(SEARCH("Small Benefit",W74)))</formula>
    </cfRule>
    <cfRule type="containsText" dxfId="1645" priority="1004" operator="containsText" text="Moderate Benefit">
      <formula>NOT(ISERROR(SEARCH("Moderate Benefit",W74)))</formula>
    </cfRule>
    <cfRule type="containsText" dxfId="1644" priority="1005" operator="containsText" text="Large Benefit">
      <formula>NOT(ISERROR(SEARCH("Large Benefit",W74)))</formula>
    </cfRule>
    <cfRule type="containsText" dxfId="1643" priority="1006" operator="containsText" text="Trivial Harm">
      <formula>NOT(ISERROR(SEARCH("Trivial Harm",W74)))</formula>
    </cfRule>
    <cfRule type="containsText" dxfId="1642" priority="1007" operator="containsText" text="Small Harm">
      <formula>NOT(ISERROR(SEARCH("Small Harm",W74)))</formula>
    </cfRule>
    <cfRule type="containsText" dxfId="1641" priority="1008" operator="containsText" text="Moderate Harm">
      <formula>NOT(ISERROR(SEARCH("Moderate Harm",W74)))</formula>
    </cfRule>
    <cfRule type="containsText" dxfId="1640" priority="1009" operator="containsText" text="Large Harm">
      <formula>NOT(ISERROR(SEARCH("Large Harm",W74)))</formula>
    </cfRule>
  </conditionalFormatting>
  <conditionalFormatting sqref="X74">
    <cfRule type="containsText" dxfId="1639" priority="1010" operator="containsText" text="Trivial Benefit">
      <formula>NOT(ISERROR(SEARCH("Trivial Benefit",X74)))</formula>
    </cfRule>
    <cfRule type="containsText" dxfId="1638" priority="1011" operator="containsText" text="Small Benefit">
      <formula>NOT(ISERROR(SEARCH("Small Benefit",X74)))</formula>
    </cfRule>
    <cfRule type="containsText" dxfId="1637" priority="1012" operator="containsText" text="Moderate Benefit">
      <formula>NOT(ISERROR(SEARCH("Moderate Benefit",X74)))</formula>
    </cfRule>
    <cfRule type="containsText" dxfId="1636" priority="1013" operator="containsText" text="Large Benefit">
      <formula>NOT(ISERROR(SEARCH("Large Benefit",X74)))</formula>
    </cfRule>
    <cfRule type="containsText" dxfId="1635" priority="1014" operator="containsText" text="Trivial Harm">
      <formula>NOT(ISERROR(SEARCH("Trivial Harm",X74)))</formula>
    </cfRule>
    <cfRule type="containsText" dxfId="1634" priority="1015" operator="containsText" text="Small Harm">
      <formula>NOT(ISERROR(SEARCH("Small Harm",X74)))</formula>
    </cfRule>
    <cfRule type="containsText" dxfId="1633" priority="1016" operator="containsText" text="Moderate Harm">
      <formula>NOT(ISERROR(SEARCH("Moderate Harm",X74)))</formula>
    </cfRule>
    <cfRule type="containsText" dxfId="1632" priority="1017" operator="containsText" text="Large Harm">
      <formula>NOT(ISERROR(SEARCH("Large Harm",X74)))</formula>
    </cfRule>
  </conditionalFormatting>
  <conditionalFormatting sqref="B78:B79 Y78 E78:V79">
    <cfRule type="containsText" dxfId="1631" priority="1018" operator="containsText" text="Trivial Benefit">
      <formula>NOT(ISERROR(SEARCH("Trivial Benefit",B78)))</formula>
    </cfRule>
    <cfRule type="containsText" dxfId="1630" priority="1019" operator="containsText" text="Small Benefit">
      <formula>NOT(ISERROR(SEARCH("Small Benefit",B78)))</formula>
    </cfRule>
    <cfRule type="containsText" dxfId="1629" priority="1020" operator="containsText" text="Moderate Benefit">
      <formula>NOT(ISERROR(SEARCH("Moderate Benefit",B78)))</formula>
    </cfRule>
    <cfRule type="containsText" dxfId="1628" priority="1021" operator="containsText" text="Large Benefit">
      <formula>NOT(ISERROR(SEARCH("Large Benefit",B78)))</formula>
    </cfRule>
    <cfRule type="containsText" dxfId="1627" priority="1022" operator="containsText" text="Trivial Harm">
      <formula>NOT(ISERROR(SEARCH("Trivial Harm",B78)))</formula>
    </cfRule>
    <cfRule type="containsText" dxfId="1626" priority="1023" operator="containsText" text="Small Harm">
      <formula>NOT(ISERROR(SEARCH("Small Harm",B78)))</formula>
    </cfRule>
    <cfRule type="containsText" dxfId="1625" priority="1024" operator="containsText" text="Moderate Harm">
      <formula>NOT(ISERROR(SEARCH("Moderate Harm",B78)))</formula>
    </cfRule>
    <cfRule type="containsText" dxfId="1624" priority="1025" operator="containsText" text="Large Harm">
      <formula>NOT(ISERROR(SEARCH("Large Harm",B78)))</formula>
    </cfRule>
  </conditionalFormatting>
  <conditionalFormatting sqref="M78:M79">
    <cfRule type="containsText" dxfId="1623" priority="1026" operator="containsText" text="Trivial Benefit">
      <formula>NOT(ISERROR(SEARCH("Trivial Benefit",M78)))</formula>
    </cfRule>
    <cfRule type="containsText" dxfId="1622" priority="1027" operator="containsText" text="Small Benefit">
      <formula>NOT(ISERROR(SEARCH("Small Benefit",M78)))</formula>
    </cfRule>
    <cfRule type="containsText" dxfId="1621" priority="1028" operator="containsText" text="Moderate Benefit">
      <formula>NOT(ISERROR(SEARCH("Moderate Benefit",M78)))</formula>
    </cfRule>
    <cfRule type="containsText" dxfId="1620" priority="1029" operator="containsText" text="Large Benefit">
      <formula>NOT(ISERROR(SEARCH("Large Benefit",M78)))</formula>
    </cfRule>
    <cfRule type="containsText" dxfId="1619" priority="1030" operator="containsText" text="Trivial Harm">
      <formula>NOT(ISERROR(SEARCH("Trivial Harm",M78)))</formula>
    </cfRule>
    <cfRule type="containsText" dxfId="1618" priority="1031" operator="containsText" text="Small Harm">
      <formula>NOT(ISERROR(SEARCH("Small Harm",M78)))</formula>
    </cfRule>
    <cfRule type="containsText" dxfId="1617" priority="1032" operator="containsText" text="Moderate Harm">
      <formula>NOT(ISERROR(SEARCH("Moderate Harm",M78)))</formula>
    </cfRule>
    <cfRule type="containsText" dxfId="1616" priority="1033" operator="containsText" text="Large Harm">
      <formula>NOT(ISERROR(SEARCH("Large Harm",M78)))</formula>
    </cfRule>
  </conditionalFormatting>
  <conditionalFormatting sqref="K78:K79">
    <cfRule type="containsText" dxfId="1615" priority="1034" operator="containsText" text="Trivial Benefit">
      <formula>NOT(ISERROR(SEARCH("Trivial Benefit",K78)))</formula>
    </cfRule>
    <cfRule type="containsText" dxfId="1614" priority="1035" operator="containsText" text="Small Benefit">
      <formula>NOT(ISERROR(SEARCH("Small Benefit",K78)))</formula>
    </cfRule>
    <cfRule type="containsText" dxfId="1613" priority="1036" operator="containsText" text="Moderate Benefit">
      <formula>NOT(ISERROR(SEARCH("Moderate Benefit",K78)))</formula>
    </cfRule>
    <cfRule type="containsText" dxfId="1612" priority="1037" operator="containsText" text="Large Benefit">
      <formula>NOT(ISERROR(SEARCH("Large Benefit",K78)))</formula>
    </cfRule>
    <cfRule type="containsText" dxfId="1611" priority="1038" operator="containsText" text="Trivial Harm">
      <formula>NOT(ISERROR(SEARCH("Trivial Harm",K78)))</formula>
    </cfRule>
    <cfRule type="containsText" dxfId="1610" priority="1039" operator="containsText" text="Small Harm">
      <formula>NOT(ISERROR(SEARCH("Small Harm",K78)))</formula>
    </cfRule>
    <cfRule type="containsText" dxfId="1609" priority="1040" operator="containsText" text="Moderate Harm">
      <formula>NOT(ISERROR(SEARCH("Moderate Harm",K78)))</formula>
    </cfRule>
    <cfRule type="containsText" dxfId="1608" priority="1041" operator="containsText" text="Large Harm">
      <formula>NOT(ISERROR(SEARCH("Large Harm",K78)))</formula>
    </cfRule>
  </conditionalFormatting>
  <conditionalFormatting sqref="J78:J79">
    <cfRule type="containsText" dxfId="1607" priority="1042" operator="containsText" text="Trivial Benefit">
      <formula>NOT(ISERROR(SEARCH("Trivial Benefit",J78)))</formula>
    </cfRule>
    <cfRule type="containsText" dxfId="1606" priority="1043" operator="containsText" text="Small Benefit">
      <formula>NOT(ISERROR(SEARCH("Small Benefit",J78)))</formula>
    </cfRule>
    <cfRule type="containsText" dxfId="1605" priority="1044" operator="containsText" text="Moderate Benefit">
      <formula>NOT(ISERROR(SEARCH("Moderate Benefit",J78)))</formula>
    </cfRule>
    <cfRule type="containsText" dxfId="1604" priority="1045" operator="containsText" text="Large Benefit">
      <formula>NOT(ISERROR(SEARCH("Large Benefit",J78)))</formula>
    </cfRule>
    <cfRule type="containsText" dxfId="1603" priority="1046" operator="containsText" text="Trivial Harm">
      <formula>NOT(ISERROR(SEARCH("Trivial Harm",J78)))</formula>
    </cfRule>
    <cfRule type="containsText" dxfId="1602" priority="1047" operator="containsText" text="Small Harm">
      <formula>NOT(ISERROR(SEARCH("Small Harm",J78)))</formula>
    </cfRule>
    <cfRule type="containsText" dxfId="1601" priority="1048" operator="containsText" text="Moderate Harm">
      <formula>NOT(ISERROR(SEARCH("Moderate Harm",J78)))</formula>
    </cfRule>
    <cfRule type="containsText" dxfId="1600" priority="1049" operator="containsText" text="Large Harm">
      <formula>NOT(ISERROR(SEARCH("Large Harm",J78)))</formula>
    </cfRule>
  </conditionalFormatting>
  <conditionalFormatting sqref="Q78:Q79">
    <cfRule type="containsText" dxfId="1599" priority="1050" operator="containsText" text="Trivial Benefit">
      <formula>NOT(ISERROR(SEARCH("Trivial Benefit",Q78)))</formula>
    </cfRule>
    <cfRule type="containsText" dxfId="1598" priority="1051" operator="containsText" text="Small Benefit">
      <formula>NOT(ISERROR(SEARCH("Small Benefit",Q78)))</formula>
    </cfRule>
    <cfRule type="containsText" dxfId="1597" priority="1052" operator="containsText" text="Moderate Benefit">
      <formula>NOT(ISERROR(SEARCH("Moderate Benefit",Q78)))</formula>
    </cfRule>
    <cfRule type="containsText" dxfId="1596" priority="1053" operator="containsText" text="Large Benefit">
      <formula>NOT(ISERROR(SEARCH("Large Benefit",Q78)))</formula>
    </cfRule>
    <cfRule type="containsText" dxfId="1595" priority="1054" operator="containsText" text="Trivial Harm">
      <formula>NOT(ISERROR(SEARCH("Trivial Harm",Q78)))</formula>
    </cfRule>
    <cfRule type="containsText" dxfId="1594" priority="1055" operator="containsText" text="Small Harm">
      <formula>NOT(ISERROR(SEARCH("Small Harm",Q78)))</formula>
    </cfRule>
    <cfRule type="containsText" dxfId="1593" priority="1056" operator="containsText" text="Moderate Harm">
      <formula>NOT(ISERROR(SEARCH("Moderate Harm",Q78)))</formula>
    </cfRule>
    <cfRule type="containsText" dxfId="1592" priority="1057" operator="containsText" text="Large Harm">
      <formula>NOT(ISERROR(SEARCH("Large Harm",Q78)))</formula>
    </cfRule>
  </conditionalFormatting>
  <conditionalFormatting sqref="P78:P79">
    <cfRule type="containsText" dxfId="1591" priority="1058" operator="containsText" text="Trivial Benefit">
      <formula>NOT(ISERROR(SEARCH("Trivial Benefit",P78)))</formula>
    </cfRule>
    <cfRule type="containsText" dxfId="1590" priority="1059" operator="containsText" text="Small Benefit">
      <formula>NOT(ISERROR(SEARCH("Small Benefit",P78)))</formula>
    </cfRule>
    <cfRule type="containsText" dxfId="1589" priority="1060" operator="containsText" text="Moderate Benefit">
      <formula>NOT(ISERROR(SEARCH("Moderate Benefit",P78)))</formula>
    </cfRule>
    <cfRule type="containsText" dxfId="1588" priority="1061" operator="containsText" text="Large Benefit">
      <formula>NOT(ISERROR(SEARCH("Large Benefit",P78)))</formula>
    </cfRule>
    <cfRule type="containsText" dxfId="1587" priority="1062" operator="containsText" text="Trivial Harm">
      <formula>NOT(ISERROR(SEARCH("Trivial Harm",P78)))</formula>
    </cfRule>
    <cfRule type="containsText" dxfId="1586" priority="1063" operator="containsText" text="Small Harm">
      <formula>NOT(ISERROR(SEARCH("Small Harm",P78)))</formula>
    </cfRule>
    <cfRule type="containsText" dxfId="1585" priority="1064" operator="containsText" text="Moderate Harm">
      <formula>NOT(ISERROR(SEARCH("Moderate Harm",P78)))</formula>
    </cfRule>
    <cfRule type="containsText" dxfId="1584" priority="1065" operator="containsText" text="Large Harm">
      <formula>NOT(ISERROR(SEARCH("Large Harm",P78)))</formula>
    </cfRule>
  </conditionalFormatting>
  <conditionalFormatting sqref="R78:R79">
    <cfRule type="containsText" dxfId="1583" priority="1066" operator="containsText" text="Trivial Benefit">
      <formula>NOT(ISERROR(SEARCH("Trivial Benefit",R78)))</formula>
    </cfRule>
    <cfRule type="containsText" dxfId="1582" priority="1067" operator="containsText" text="Small Benefit">
      <formula>NOT(ISERROR(SEARCH("Small Benefit",R78)))</formula>
    </cfRule>
    <cfRule type="containsText" dxfId="1581" priority="1068" operator="containsText" text="Moderate Benefit">
      <formula>NOT(ISERROR(SEARCH("Moderate Benefit",R78)))</formula>
    </cfRule>
    <cfRule type="containsText" dxfId="1580" priority="1069" operator="containsText" text="Large Benefit">
      <formula>NOT(ISERROR(SEARCH("Large Benefit",R78)))</formula>
    </cfRule>
    <cfRule type="containsText" dxfId="1579" priority="1070" operator="containsText" text="Trivial Harm">
      <formula>NOT(ISERROR(SEARCH("Trivial Harm",R78)))</formula>
    </cfRule>
    <cfRule type="containsText" dxfId="1578" priority="1071" operator="containsText" text="Small Harm">
      <formula>NOT(ISERROR(SEARCH("Small Harm",R78)))</formula>
    </cfRule>
    <cfRule type="containsText" dxfId="1577" priority="1072" operator="containsText" text="Moderate Harm">
      <formula>NOT(ISERROR(SEARCH("Moderate Harm",R78)))</formula>
    </cfRule>
    <cfRule type="containsText" dxfId="1576" priority="1073" operator="containsText" text="Large Harm">
      <formula>NOT(ISERROR(SEARCH("Large Harm",R78)))</formula>
    </cfRule>
  </conditionalFormatting>
  <conditionalFormatting sqref="S78:S79">
    <cfRule type="containsText" dxfId="1575" priority="1074" operator="containsText" text="Trivial Benefit">
      <formula>NOT(ISERROR(SEARCH("Trivial Benefit",S78)))</formula>
    </cfRule>
    <cfRule type="containsText" dxfId="1574" priority="1075" operator="containsText" text="Small Benefit">
      <formula>NOT(ISERROR(SEARCH("Small Benefit",S78)))</formula>
    </cfRule>
    <cfRule type="containsText" dxfId="1573" priority="1076" operator="containsText" text="Moderate Benefit">
      <formula>NOT(ISERROR(SEARCH("Moderate Benefit",S78)))</formula>
    </cfRule>
    <cfRule type="containsText" dxfId="1572" priority="1077" operator="containsText" text="Large Benefit">
      <formula>NOT(ISERROR(SEARCH("Large Benefit",S78)))</formula>
    </cfRule>
    <cfRule type="containsText" dxfId="1571" priority="1078" operator="containsText" text="Trivial Harm">
      <formula>NOT(ISERROR(SEARCH("Trivial Harm",S78)))</formula>
    </cfRule>
    <cfRule type="containsText" dxfId="1570" priority="1079" operator="containsText" text="Small Harm">
      <formula>NOT(ISERROR(SEARCH("Small Harm",S78)))</formula>
    </cfRule>
    <cfRule type="containsText" dxfId="1569" priority="1080" operator="containsText" text="Moderate Harm">
      <formula>NOT(ISERROR(SEARCH("Moderate Harm",S78)))</formula>
    </cfRule>
    <cfRule type="containsText" dxfId="1568" priority="1081" operator="containsText" text="Large Harm">
      <formula>NOT(ISERROR(SEARCH("Large Harm",S78)))</formula>
    </cfRule>
  </conditionalFormatting>
  <conditionalFormatting sqref="G78:G79">
    <cfRule type="containsText" dxfId="1567" priority="1082" operator="containsText" text="Trivial Benefit">
      <formula>NOT(ISERROR(SEARCH("Trivial Benefit",G78)))</formula>
    </cfRule>
    <cfRule type="containsText" dxfId="1566" priority="1083" operator="containsText" text="Small Benefit">
      <formula>NOT(ISERROR(SEARCH("Small Benefit",G78)))</formula>
    </cfRule>
    <cfRule type="containsText" dxfId="1565" priority="1084" operator="containsText" text="Moderate Benefit">
      <formula>NOT(ISERROR(SEARCH("Moderate Benefit",G78)))</formula>
    </cfRule>
    <cfRule type="containsText" dxfId="1564" priority="1085" operator="containsText" text="Large Benefit">
      <formula>NOT(ISERROR(SEARCH("Large Benefit",G78)))</formula>
    </cfRule>
    <cfRule type="containsText" dxfId="1563" priority="1086" operator="containsText" text="Trivial Harm">
      <formula>NOT(ISERROR(SEARCH("Trivial Harm",G78)))</formula>
    </cfRule>
    <cfRule type="containsText" dxfId="1562" priority="1087" operator="containsText" text="Small Harm">
      <formula>NOT(ISERROR(SEARCH("Small Harm",G78)))</formula>
    </cfRule>
    <cfRule type="containsText" dxfId="1561" priority="1088" operator="containsText" text="Moderate Harm">
      <formula>NOT(ISERROR(SEARCH("Moderate Harm",G78)))</formula>
    </cfRule>
    <cfRule type="containsText" dxfId="1560" priority="1089" operator="containsText" text="Large Harm">
      <formula>NOT(ISERROR(SEARCH("Large Harm",G78)))</formula>
    </cfRule>
  </conditionalFormatting>
  <conditionalFormatting sqref="W78">
    <cfRule type="containsText" dxfId="1559" priority="1090" operator="containsText" text="Trivial Benefit">
      <formula>NOT(ISERROR(SEARCH("Trivial Benefit",W78)))</formula>
    </cfRule>
    <cfRule type="containsText" dxfId="1558" priority="1091" operator="containsText" text="Small Benefit">
      <formula>NOT(ISERROR(SEARCH("Small Benefit",W78)))</formula>
    </cfRule>
    <cfRule type="containsText" dxfId="1557" priority="1092" operator="containsText" text="Moderate Benefit">
      <formula>NOT(ISERROR(SEARCH("Moderate Benefit",W78)))</formula>
    </cfRule>
    <cfRule type="containsText" dxfId="1556" priority="1093" operator="containsText" text="Large Benefit">
      <formula>NOT(ISERROR(SEARCH("Large Benefit",W78)))</formula>
    </cfRule>
    <cfRule type="containsText" dxfId="1555" priority="1094" operator="containsText" text="Trivial Harm">
      <formula>NOT(ISERROR(SEARCH("Trivial Harm",W78)))</formula>
    </cfRule>
    <cfRule type="containsText" dxfId="1554" priority="1095" operator="containsText" text="Small Harm">
      <formula>NOT(ISERROR(SEARCH("Small Harm",W78)))</formula>
    </cfRule>
    <cfRule type="containsText" dxfId="1553" priority="1096" operator="containsText" text="Moderate Harm">
      <formula>NOT(ISERROR(SEARCH("Moderate Harm",W78)))</formula>
    </cfRule>
    <cfRule type="containsText" dxfId="1552" priority="1097" operator="containsText" text="Large Harm">
      <formula>NOT(ISERROR(SEARCH("Large Harm",W78)))</formula>
    </cfRule>
  </conditionalFormatting>
  <conditionalFormatting sqref="X78">
    <cfRule type="containsText" dxfId="1551" priority="1098" operator="containsText" text="Trivial Benefit">
      <formula>NOT(ISERROR(SEARCH("Trivial Benefit",X78)))</formula>
    </cfRule>
    <cfRule type="containsText" dxfId="1550" priority="1099" operator="containsText" text="Small Benefit">
      <formula>NOT(ISERROR(SEARCH("Small Benefit",X78)))</formula>
    </cfRule>
    <cfRule type="containsText" dxfId="1549" priority="1100" operator="containsText" text="Moderate Benefit">
      <formula>NOT(ISERROR(SEARCH("Moderate Benefit",X78)))</formula>
    </cfRule>
    <cfRule type="containsText" dxfId="1548" priority="1101" operator="containsText" text="Large Benefit">
      <formula>NOT(ISERROR(SEARCH("Large Benefit",X78)))</formula>
    </cfRule>
    <cfRule type="containsText" dxfId="1547" priority="1102" operator="containsText" text="Trivial Harm">
      <formula>NOT(ISERROR(SEARCH("Trivial Harm",X78)))</formula>
    </cfRule>
    <cfRule type="containsText" dxfId="1546" priority="1103" operator="containsText" text="Small Harm">
      <formula>NOT(ISERROR(SEARCH("Small Harm",X78)))</formula>
    </cfRule>
    <cfRule type="containsText" dxfId="1545" priority="1104" operator="containsText" text="Moderate Harm">
      <formula>NOT(ISERROR(SEARCH("Moderate Harm",X78)))</formula>
    </cfRule>
    <cfRule type="containsText" dxfId="1544" priority="1105" operator="containsText" text="Large Harm">
      <formula>NOT(ISERROR(SEARCH("Large Harm",X78)))</formula>
    </cfRule>
  </conditionalFormatting>
  <conditionalFormatting sqref="B82:B83 Y82 E82:V83">
    <cfRule type="containsText" dxfId="1543" priority="1106" operator="containsText" text="Trivial Benefit">
      <formula>NOT(ISERROR(SEARCH("Trivial Benefit",B82)))</formula>
    </cfRule>
    <cfRule type="containsText" dxfId="1542" priority="1107" operator="containsText" text="Small Benefit">
      <formula>NOT(ISERROR(SEARCH("Small Benefit",B82)))</formula>
    </cfRule>
    <cfRule type="containsText" dxfId="1541" priority="1108" operator="containsText" text="Moderate Benefit">
      <formula>NOT(ISERROR(SEARCH("Moderate Benefit",B82)))</formula>
    </cfRule>
    <cfRule type="containsText" dxfId="1540" priority="1109" operator="containsText" text="Large Benefit">
      <formula>NOT(ISERROR(SEARCH("Large Benefit",B82)))</formula>
    </cfRule>
    <cfRule type="containsText" dxfId="1539" priority="1110" operator="containsText" text="Trivial Harm">
      <formula>NOT(ISERROR(SEARCH("Trivial Harm",B82)))</formula>
    </cfRule>
    <cfRule type="containsText" dxfId="1538" priority="1111" operator="containsText" text="Small Harm">
      <formula>NOT(ISERROR(SEARCH("Small Harm",B82)))</formula>
    </cfRule>
    <cfRule type="containsText" dxfId="1537" priority="1112" operator="containsText" text="Moderate Harm">
      <formula>NOT(ISERROR(SEARCH("Moderate Harm",B82)))</formula>
    </cfRule>
    <cfRule type="containsText" dxfId="1536" priority="1113" operator="containsText" text="Large Harm">
      <formula>NOT(ISERROR(SEARCH("Large Harm",B82)))</formula>
    </cfRule>
  </conditionalFormatting>
  <conditionalFormatting sqref="M82:M83">
    <cfRule type="containsText" dxfId="1535" priority="1114" operator="containsText" text="Trivial Benefit">
      <formula>NOT(ISERROR(SEARCH("Trivial Benefit",M82)))</formula>
    </cfRule>
    <cfRule type="containsText" dxfId="1534" priority="1115" operator="containsText" text="Small Benefit">
      <formula>NOT(ISERROR(SEARCH("Small Benefit",M82)))</formula>
    </cfRule>
    <cfRule type="containsText" dxfId="1533" priority="1116" operator="containsText" text="Moderate Benefit">
      <formula>NOT(ISERROR(SEARCH("Moderate Benefit",M82)))</formula>
    </cfRule>
    <cfRule type="containsText" dxfId="1532" priority="1117" operator="containsText" text="Large Benefit">
      <formula>NOT(ISERROR(SEARCH("Large Benefit",M82)))</formula>
    </cfRule>
    <cfRule type="containsText" dxfId="1531" priority="1118" operator="containsText" text="Trivial Harm">
      <formula>NOT(ISERROR(SEARCH("Trivial Harm",M82)))</formula>
    </cfRule>
    <cfRule type="containsText" dxfId="1530" priority="1119" operator="containsText" text="Small Harm">
      <formula>NOT(ISERROR(SEARCH("Small Harm",M82)))</formula>
    </cfRule>
    <cfRule type="containsText" dxfId="1529" priority="1120" operator="containsText" text="Moderate Harm">
      <formula>NOT(ISERROR(SEARCH("Moderate Harm",M82)))</formula>
    </cfRule>
    <cfRule type="containsText" dxfId="1528" priority="1121" operator="containsText" text="Large Harm">
      <formula>NOT(ISERROR(SEARCH("Large Harm",M82)))</formula>
    </cfRule>
  </conditionalFormatting>
  <conditionalFormatting sqref="K82:K83">
    <cfRule type="containsText" dxfId="1527" priority="1122" operator="containsText" text="Trivial Benefit">
      <formula>NOT(ISERROR(SEARCH("Trivial Benefit",K82)))</formula>
    </cfRule>
    <cfRule type="containsText" dxfId="1526" priority="1123" operator="containsText" text="Small Benefit">
      <formula>NOT(ISERROR(SEARCH("Small Benefit",K82)))</formula>
    </cfRule>
    <cfRule type="containsText" dxfId="1525" priority="1124" operator="containsText" text="Moderate Benefit">
      <formula>NOT(ISERROR(SEARCH("Moderate Benefit",K82)))</formula>
    </cfRule>
    <cfRule type="containsText" dxfId="1524" priority="1125" operator="containsText" text="Large Benefit">
      <formula>NOT(ISERROR(SEARCH("Large Benefit",K82)))</formula>
    </cfRule>
    <cfRule type="containsText" dxfId="1523" priority="1126" operator="containsText" text="Trivial Harm">
      <formula>NOT(ISERROR(SEARCH("Trivial Harm",K82)))</formula>
    </cfRule>
    <cfRule type="containsText" dxfId="1522" priority="1127" operator="containsText" text="Small Harm">
      <formula>NOT(ISERROR(SEARCH("Small Harm",K82)))</formula>
    </cfRule>
    <cfRule type="containsText" dxfId="1521" priority="1128" operator="containsText" text="Moderate Harm">
      <formula>NOT(ISERROR(SEARCH("Moderate Harm",K82)))</formula>
    </cfRule>
    <cfRule type="containsText" dxfId="1520" priority="1129" operator="containsText" text="Large Harm">
      <formula>NOT(ISERROR(SEARCH("Large Harm",K82)))</formula>
    </cfRule>
  </conditionalFormatting>
  <conditionalFormatting sqref="J82:J83">
    <cfRule type="containsText" dxfId="1519" priority="1130" operator="containsText" text="Trivial Benefit">
      <formula>NOT(ISERROR(SEARCH("Trivial Benefit",J82)))</formula>
    </cfRule>
    <cfRule type="containsText" dxfId="1518" priority="1131" operator="containsText" text="Small Benefit">
      <formula>NOT(ISERROR(SEARCH("Small Benefit",J82)))</formula>
    </cfRule>
    <cfRule type="containsText" dxfId="1517" priority="1132" operator="containsText" text="Moderate Benefit">
      <formula>NOT(ISERROR(SEARCH("Moderate Benefit",J82)))</formula>
    </cfRule>
    <cfRule type="containsText" dxfId="1516" priority="1133" operator="containsText" text="Large Benefit">
      <formula>NOT(ISERROR(SEARCH("Large Benefit",J82)))</formula>
    </cfRule>
    <cfRule type="containsText" dxfId="1515" priority="1134" operator="containsText" text="Trivial Harm">
      <formula>NOT(ISERROR(SEARCH("Trivial Harm",J82)))</formula>
    </cfRule>
    <cfRule type="containsText" dxfId="1514" priority="1135" operator="containsText" text="Small Harm">
      <formula>NOT(ISERROR(SEARCH("Small Harm",J82)))</formula>
    </cfRule>
    <cfRule type="containsText" dxfId="1513" priority="1136" operator="containsText" text="Moderate Harm">
      <formula>NOT(ISERROR(SEARCH("Moderate Harm",J82)))</formula>
    </cfRule>
    <cfRule type="containsText" dxfId="1512" priority="1137" operator="containsText" text="Large Harm">
      <formula>NOT(ISERROR(SEARCH("Large Harm",J82)))</formula>
    </cfRule>
  </conditionalFormatting>
  <conditionalFormatting sqref="Q82:Q83">
    <cfRule type="containsText" dxfId="1511" priority="1138" operator="containsText" text="Trivial Benefit">
      <formula>NOT(ISERROR(SEARCH("Trivial Benefit",Q82)))</formula>
    </cfRule>
    <cfRule type="containsText" dxfId="1510" priority="1139" operator="containsText" text="Small Benefit">
      <formula>NOT(ISERROR(SEARCH("Small Benefit",Q82)))</formula>
    </cfRule>
    <cfRule type="containsText" dxfId="1509" priority="1140" operator="containsText" text="Moderate Benefit">
      <formula>NOT(ISERROR(SEARCH("Moderate Benefit",Q82)))</formula>
    </cfRule>
    <cfRule type="containsText" dxfId="1508" priority="1141" operator="containsText" text="Large Benefit">
      <formula>NOT(ISERROR(SEARCH("Large Benefit",Q82)))</formula>
    </cfRule>
    <cfRule type="containsText" dxfId="1507" priority="1142" operator="containsText" text="Trivial Harm">
      <formula>NOT(ISERROR(SEARCH("Trivial Harm",Q82)))</formula>
    </cfRule>
    <cfRule type="containsText" dxfId="1506" priority="1143" operator="containsText" text="Small Harm">
      <formula>NOT(ISERROR(SEARCH("Small Harm",Q82)))</formula>
    </cfRule>
    <cfRule type="containsText" dxfId="1505" priority="1144" operator="containsText" text="Moderate Harm">
      <formula>NOT(ISERROR(SEARCH("Moderate Harm",Q82)))</formula>
    </cfRule>
    <cfRule type="containsText" dxfId="1504" priority="1145" operator="containsText" text="Large Harm">
      <formula>NOT(ISERROR(SEARCH("Large Harm",Q82)))</formula>
    </cfRule>
  </conditionalFormatting>
  <conditionalFormatting sqref="P82:P83">
    <cfRule type="containsText" dxfId="1503" priority="1146" operator="containsText" text="Trivial Benefit">
      <formula>NOT(ISERROR(SEARCH("Trivial Benefit",P82)))</formula>
    </cfRule>
    <cfRule type="containsText" dxfId="1502" priority="1147" operator="containsText" text="Small Benefit">
      <formula>NOT(ISERROR(SEARCH("Small Benefit",P82)))</formula>
    </cfRule>
    <cfRule type="containsText" dxfId="1501" priority="1148" operator="containsText" text="Moderate Benefit">
      <formula>NOT(ISERROR(SEARCH("Moderate Benefit",P82)))</formula>
    </cfRule>
    <cfRule type="containsText" dxfId="1500" priority="1149" operator="containsText" text="Large Benefit">
      <formula>NOT(ISERROR(SEARCH("Large Benefit",P82)))</formula>
    </cfRule>
    <cfRule type="containsText" dxfId="1499" priority="1150" operator="containsText" text="Trivial Harm">
      <formula>NOT(ISERROR(SEARCH("Trivial Harm",P82)))</formula>
    </cfRule>
    <cfRule type="containsText" dxfId="1498" priority="1151" operator="containsText" text="Small Harm">
      <formula>NOT(ISERROR(SEARCH("Small Harm",P82)))</formula>
    </cfRule>
    <cfRule type="containsText" dxfId="1497" priority="1152" operator="containsText" text="Moderate Harm">
      <formula>NOT(ISERROR(SEARCH("Moderate Harm",P82)))</formula>
    </cfRule>
    <cfRule type="containsText" dxfId="1496" priority="1153" operator="containsText" text="Large Harm">
      <formula>NOT(ISERROR(SEARCH("Large Harm",P82)))</formula>
    </cfRule>
  </conditionalFormatting>
  <conditionalFormatting sqref="R82:R83">
    <cfRule type="containsText" dxfId="1495" priority="1154" operator="containsText" text="Trivial Benefit">
      <formula>NOT(ISERROR(SEARCH("Trivial Benefit",R82)))</formula>
    </cfRule>
    <cfRule type="containsText" dxfId="1494" priority="1155" operator="containsText" text="Small Benefit">
      <formula>NOT(ISERROR(SEARCH("Small Benefit",R82)))</formula>
    </cfRule>
    <cfRule type="containsText" dxfId="1493" priority="1156" operator="containsText" text="Moderate Benefit">
      <formula>NOT(ISERROR(SEARCH("Moderate Benefit",R82)))</formula>
    </cfRule>
    <cfRule type="containsText" dxfId="1492" priority="1157" operator="containsText" text="Large Benefit">
      <formula>NOT(ISERROR(SEARCH("Large Benefit",R82)))</formula>
    </cfRule>
    <cfRule type="containsText" dxfId="1491" priority="1158" operator="containsText" text="Trivial Harm">
      <formula>NOT(ISERROR(SEARCH("Trivial Harm",R82)))</formula>
    </cfRule>
    <cfRule type="containsText" dxfId="1490" priority="1159" operator="containsText" text="Small Harm">
      <formula>NOT(ISERROR(SEARCH("Small Harm",R82)))</formula>
    </cfRule>
    <cfRule type="containsText" dxfId="1489" priority="1160" operator="containsText" text="Moderate Harm">
      <formula>NOT(ISERROR(SEARCH("Moderate Harm",R82)))</formula>
    </cfRule>
    <cfRule type="containsText" dxfId="1488" priority="1161" operator="containsText" text="Large Harm">
      <formula>NOT(ISERROR(SEARCH("Large Harm",R82)))</formula>
    </cfRule>
  </conditionalFormatting>
  <conditionalFormatting sqref="S82:S83">
    <cfRule type="containsText" dxfId="1487" priority="1162" operator="containsText" text="Trivial Benefit">
      <formula>NOT(ISERROR(SEARCH("Trivial Benefit",S82)))</formula>
    </cfRule>
    <cfRule type="containsText" dxfId="1486" priority="1163" operator="containsText" text="Small Benefit">
      <formula>NOT(ISERROR(SEARCH("Small Benefit",S82)))</formula>
    </cfRule>
    <cfRule type="containsText" dxfId="1485" priority="1164" operator="containsText" text="Moderate Benefit">
      <formula>NOT(ISERROR(SEARCH("Moderate Benefit",S82)))</formula>
    </cfRule>
    <cfRule type="containsText" dxfId="1484" priority="1165" operator="containsText" text="Large Benefit">
      <formula>NOT(ISERROR(SEARCH("Large Benefit",S82)))</formula>
    </cfRule>
    <cfRule type="containsText" dxfId="1483" priority="1166" operator="containsText" text="Trivial Harm">
      <formula>NOT(ISERROR(SEARCH("Trivial Harm",S82)))</formula>
    </cfRule>
    <cfRule type="containsText" dxfId="1482" priority="1167" operator="containsText" text="Small Harm">
      <formula>NOT(ISERROR(SEARCH("Small Harm",S82)))</formula>
    </cfRule>
    <cfRule type="containsText" dxfId="1481" priority="1168" operator="containsText" text="Moderate Harm">
      <formula>NOT(ISERROR(SEARCH("Moderate Harm",S82)))</formula>
    </cfRule>
    <cfRule type="containsText" dxfId="1480" priority="1169" operator="containsText" text="Large Harm">
      <formula>NOT(ISERROR(SEARCH("Large Harm",S82)))</formula>
    </cfRule>
  </conditionalFormatting>
  <conditionalFormatting sqref="G82:G83">
    <cfRule type="containsText" dxfId="1479" priority="1170" operator="containsText" text="Trivial Benefit">
      <formula>NOT(ISERROR(SEARCH("Trivial Benefit",G82)))</formula>
    </cfRule>
    <cfRule type="containsText" dxfId="1478" priority="1171" operator="containsText" text="Small Benefit">
      <formula>NOT(ISERROR(SEARCH("Small Benefit",G82)))</formula>
    </cfRule>
    <cfRule type="containsText" dxfId="1477" priority="1172" operator="containsText" text="Moderate Benefit">
      <formula>NOT(ISERROR(SEARCH("Moderate Benefit",G82)))</formula>
    </cfRule>
    <cfRule type="containsText" dxfId="1476" priority="1173" operator="containsText" text="Large Benefit">
      <formula>NOT(ISERROR(SEARCH("Large Benefit",G82)))</formula>
    </cfRule>
    <cfRule type="containsText" dxfId="1475" priority="1174" operator="containsText" text="Trivial Harm">
      <formula>NOT(ISERROR(SEARCH("Trivial Harm",G82)))</formula>
    </cfRule>
    <cfRule type="containsText" dxfId="1474" priority="1175" operator="containsText" text="Small Harm">
      <formula>NOT(ISERROR(SEARCH("Small Harm",G82)))</formula>
    </cfRule>
    <cfRule type="containsText" dxfId="1473" priority="1176" operator="containsText" text="Moderate Harm">
      <formula>NOT(ISERROR(SEARCH("Moderate Harm",G82)))</formula>
    </cfRule>
    <cfRule type="containsText" dxfId="1472" priority="1177" operator="containsText" text="Large Harm">
      <formula>NOT(ISERROR(SEARCH("Large Harm",G82)))</formula>
    </cfRule>
  </conditionalFormatting>
  <conditionalFormatting sqref="W82">
    <cfRule type="containsText" dxfId="1471" priority="1178" operator="containsText" text="Trivial Benefit">
      <formula>NOT(ISERROR(SEARCH("Trivial Benefit",W82)))</formula>
    </cfRule>
    <cfRule type="containsText" dxfId="1470" priority="1179" operator="containsText" text="Small Benefit">
      <formula>NOT(ISERROR(SEARCH("Small Benefit",W82)))</formula>
    </cfRule>
    <cfRule type="containsText" dxfId="1469" priority="1180" operator="containsText" text="Moderate Benefit">
      <formula>NOT(ISERROR(SEARCH("Moderate Benefit",W82)))</formula>
    </cfRule>
    <cfRule type="containsText" dxfId="1468" priority="1181" operator="containsText" text="Large Benefit">
      <formula>NOT(ISERROR(SEARCH("Large Benefit",W82)))</formula>
    </cfRule>
    <cfRule type="containsText" dxfId="1467" priority="1182" operator="containsText" text="Trivial Harm">
      <formula>NOT(ISERROR(SEARCH("Trivial Harm",W82)))</formula>
    </cfRule>
    <cfRule type="containsText" dxfId="1466" priority="1183" operator="containsText" text="Small Harm">
      <formula>NOT(ISERROR(SEARCH("Small Harm",W82)))</formula>
    </cfRule>
    <cfRule type="containsText" dxfId="1465" priority="1184" operator="containsText" text="Moderate Harm">
      <formula>NOT(ISERROR(SEARCH("Moderate Harm",W82)))</formula>
    </cfRule>
    <cfRule type="containsText" dxfId="1464" priority="1185" operator="containsText" text="Large Harm">
      <formula>NOT(ISERROR(SEARCH("Large Harm",W82)))</formula>
    </cfRule>
  </conditionalFormatting>
  <conditionalFormatting sqref="X82">
    <cfRule type="containsText" dxfId="1463" priority="1186" operator="containsText" text="Trivial Benefit">
      <formula>NOT(ISERROR(SEARCH("Trivial Benefit",X82)))</formula>
    </cfRule>
    <cfRule type="containsText" dxfId="1462" priority="1187" operator="containsText" text="Small Benefit">
      <formula>NOT(ISERROR(SEARCH("Small Benefit",X82)))</formula>
    </cfRule>
    <cfRule type="containsText" dxfId="1461" priority="1188" operator="containsText" text="Moderate Benefit">
      <formula>NOT(ISERROR(SEARCH("Moderate Benefit",X82)))</formula>
    </cfRule>
    <cfRule type="containsText" dxfId="1460" priority="1189" operator="containsText" text="Large Benefit">
      <formula>NOT(ISERROR(SEARCH("Large Benefit",X82)))</formula>
    </cfRule>
    <cfRule type="containsText" dxfId="1459" priority="1190" operator="containsText" text="Trivial Harm">
      <formula>NOT(ISERROR(SEARCH("Trivial Harm",X82)))</formula>
    </cfRule>
    <cfRule type="containsText" dxfId="1458" priority="1191" operator="containsText" text="Small Harm">
      <formula>NOT(ISERROR(SEARCH("Small Harm",X82)))</formula>
    </cfRule>
    <cfRule type="containsText" dxfId="1457" priority="1192" operator="containsText" text="Moderate Harm">
      <formula>NOT(ISERROR(SEARCH("Moderate Harm",X82)))</formula>
    </cfRule>
    <cfRule type="containsText" dxfId="1456" priority="1193" operator="containsText" text="Large Harm">
      <formula>NOT(ISERROR(SEARCH("Large Harm",X82)))</formula>
    </cfRule>
  </conditionalFormatting>
  <conditionalFormatting sqref="B86:B87 Y86 E86:V87">
    <cfRule type="containsText" dxfId="1455" priority="1194" operator="containsText" text="Trivial Benefit">
      <formula>NOT(ISERROR(SEARCH("Trivial Benefit",B86)))</formula>
    </cfRule>
    <cfRule type="containsText" dxfId="1454" priority="1195" operator="containsText" text="Small Benefit">
      <formula>NOT(ISERROR(SEARCH("Small Benefit",B86)))</formula>
    </cfRule>
    <cfRule type="containsText" dxfId="1453" priority="1196" operator="containsText" text="Moderate Benefit">
      <formula>NOT(ISERROR(SEARCH("Moderate Benefit",B86)))</formula>
    </cfRule>
    <cfRule type="containsText" dxfId="1452" priority="1197" operator="containsText" text="Large Benefit">
      <formula>NOT(ISERROR(SEARCH("Large Benefit",B86)))</formula>
    </cfRule>
    <cfRule type="containsText" dxfId="1451" priority="1198" operator="containsText" text="Trivial Harm">
      <formula>NOT(ISERROR(SEARCH("Trivial Harm",B86)))</formula>
    </cfRule>
    <cfRule type="containsText" dxfId="1450" priority="1199" operator="containsText" text="Small Harm">
      <formula>NOT(ISERROR(SEARCH("Small Harm",B86)))</formula>
    </cfRule>
    <cfRule type="containsText" dxfId="1449" priority="1200" operator="containsText" text="Moderate Harm">
      <formula>NOT(ISERROR(SEARCH("Moderate Harm",B86)))</formula>
    </cfRule>
    <cfRule type="containsText" dxfId="1448" priority="1201" operator="containsText" text="Large Harm">
      <formula>NOT(ISERROR(SEARCH("Large Harm",B86)))</formula>
    </cfRule>
  </conditionalFormatting>
  <conditionalFormatting sqref="M86:M87">
    <cfRule type="containsText" dxfId="1447" priority="1202" operator="containsText" text="Trivial Benefit">
      <formula>NOT(ISERROR(SEARCH("Trivial Benefit",M86)))</formula>
    </cfRule>
    <cfRule type="containsText" dxfId="1446" priority="1203" operator="containsText" text="Small Benefit">
      <formula>NOT(ISERROR(SEARCH("Small Benefit",M86)))</formula>
    </cfRule>
    <cfRule type="containsText" dxfId="1445" priority="1204" operator="containsText" text="Moderate Benefit">
      <formula>NOT(ISERROR(SEARCH("Moderate Benefit",M86)))</formula>
    </cfRule>
    <cfRule type="containsText" dxfId="1444" priority="1205" operator="containsText" text="Large Benefit">
      <formula>NOT(ISERROR(SEARCH("Large Benefit",M86)))</formula>
    </cfRule>
    <cfRule type="containsText" dxfId="1443" priority="1206" operator="containsText" text="Trivial Harm">
      <formula>NOT(ISERROR(SEARCH("Trivial Harm",M86)))</formula>
    </cfRule>
    <cfRule type="containsText" dxfId="1442" priority="1207" operator="containsText" text="Small Harm">
      <formula>NOT(ISERROR(SEARCH("Small Harm",M86)))</formula>
    </cfRule>
    <cfRule type="containsText" dxfId="1441" priority="1208" operator="containsText" text="Moderate Harm">
      <formula>NOT(ISERROR(SEARCH("Moderate Harm",M86)))</formula>
    </cfRule>
    <cfRule type="containsText" dxfId="1440" priority="1209" operator="containsText" text="Large Harm">
      <formula>NOT(ISERROR(SEARCH("Large Harm",M86)))</formula>
    </cfRule>
  </conditionalFormatting>
  <conditionalFormatting sqref="K86:K87">
    <cfRule type="containsText" dxfId="1439" priority="1210" operator="containsText" text="Trivial Benefit">
      <formula>NOT(ISERROR(SEARCH("Trivial Benefit",K86)))</formula>
    </cfRule>
    <cfRule type="containsText" dxfId="1438" priority="1211" operator="containsText" text="Small Benefit">
      <formula>NOT(ISERROR(SEARCH("Small Benefit",K86)))</formula>
    </cfRule>
    <cfRule type="containsText" dxfId="1437" priority="1212" operator="containsText" text="Moderate Benefit">
      <formula>NOT(ISERROR(SEARCH("Moderate Benefit",K86)))</formula>
    </cfRule>
    <cfRule type="containsText" dxfId="1436" priority="1213" operator="containsText" text="Large Benefit">
      <formula>NOT(ISERROR(SEARCH("Large Benefit",K86)))</formula>
    </cfRule>
    <cfRule type="containsText" dxfId="1435" priority="1214" operator="containsText" text="Trivial Harm">
      <formula>NOT(ISERROR(SEARCH("Trivial Harm",K86)))</formula>
    </cfRule>
    <cfRule type="containsText" dxfId="1434" priority="1215" operator="containsText" text="Small Harm">
      <formula>NOT(ISERROR(SEARCH("Small Harm",K86)))</formula>
    </cfRule>
    <cfRule type="containsText" dxfId="1433" priority="1216" operator="containsText" text="Moderate Harm">
      <formula>NOT(ISERROR(SEARCH("Moderate Harm",K86)))</formula>
    </cfRule>
    <cfRule type="containsText" dxfId="1432" priority="1217" operator="containsText" text="Large Harm">
      <formula>NOT(ISERROR(SEARCH("Large Harm",K86)))</formula>
    </cfRule>
  </conditionalFormatting>
  <conditionalFormatting sqref="J86:J87">
    <cfRule type="containsText" dxfId="1431" priority="1218" operator="containsText" text="Trivial Benefit">
      <formula>NOT(ISERROR(SEARCH("Trivial Benefit",J86)))</formula>
    </cfRule>
    <cfRule type="containsText" dxfId="1430" priority="1219" operator="containsText" text="Small Benefit">
      <formula>NOT(ISERROR(SEARCH("Small Benefit",J86)))</formula>
    </cfRule>
    <cfRule type="containsText" dxfId="1429" priority="1220" operator="containsText" text="Moderate Benefit">
      <formula>NOT(ISERROR(SEARCH("Moderate Benefit",J86)))</formula>
    </cfRule>
    <cfRule type="containsText" dxfId="1428" priority="1221" operator="containsText" text="Large Benefit">
      <formula>NOT(ISERROR(SEARCH("Large Benefit",J86)))</formula>
    </cfRule>
    <cfRule type="containsText" dxfId="1427" priority="1222" operator="containsText" text="Trivial Harm">
      <formula>NOT(ISERROR(SEARCH("Trivial Harm",J86)))</formula>
    </cfRule>
    <cfRule type="containsText" dxfId="1426" priority="1223" operator="containsText" text="Small Harm">
      <formula>NOT(ISERROR(SEARCH("Small Harm",J86)))</formula>
    </cfRule>
    <cfRule type="containsText" dxfId="1425" priority="1224" operator="containsText" text="Moderate Harm">
      <formula>NOT(ISERROR(SEARCH("Moderate Harm",J86)))</formula>
    </cfRule>
    <cfRule type="containsText" dxfId="1424" priority="1225" operator="containsText" text="Large Harm">
      <formula>NOT(ISERROR(SEARCH("Large Harm",J86)))</formula>
    </cfRule>
  </conditionalFormatting>
  <conditionalFormatting sqref="Q86:Q87">
    <cfRule type="containsText" dxfId="1423" priority="1226" operator="containsText" text="Trivial Benefit">
      <formula>NOT(ISERROR(SEARCH("Trivial Benefit",Q86)))</formula>
    </cfRule>
    <cfRule type="containsText" dxfId="1422" priority="1227" operator="containsText" text="Small Benefit">
      <formula>NOT(ISERROR(SEARCH("Small Benefit",Q86)))</formula>
    </cfRule>
    <cfRule type="containsText" dxfId="1421" priority="1228" operator="containsText" text="Moderate Benefit">
      <formula>NOT(ISERROR(SEARCH("Moderate Benefit",Q86)))</formula>
    </cfRule>
    <cfRule type="containsText" dxfId="1420" priority="1229" operator="containsText" text="Large Benefit">
      <formula>NOT(ISERROR(SEARCH("Large Benefit",Q86)))</formula>
    </cfRule>
    <cfRule type="containsText" dxfId="1419" priority="1230" operator="containsText" text="Trivial Harm">
      <formula>NOT(ISERROR(SEARCH("Trivial Harm",Q86)))</formula>
    </cfRule>
    <cfRule type="containsText" dxfId="1418" priority="1231" operator="containsText" text="Small Harm">
      <formula>NOT(ISERROR(SEARCH("Small Harm",Q86)))</formula>
    </cfRule>
    <cfRule type="containsText" dxfId="1417" priority="1232" operator="containsText" text="Moderate Harm">
      <formula>NOT(ISERROR(SEARCH("Moderate Harm",Q86)))</formula>
    </cfRule>
    <cfRule type="containsText" dxfId="1416" priority="1233" operator="containsText" text="Large Harm">
      <formula>NOT(ISERROR(SEARCH("Large Harm",Q86)))</formula>
    </cfRule>
  </conditionalFormatting>
  <conditionalFormatting sqref="P86:P87">
    <cfRule type="containsText" dxfId="1415" priority="1234" operator="containsText" text="Trivial Benefit">
      <formula>NOT(ISERROR(SEARCH("Trivial Benefit",P86)))</formula>
    </cfRule>
    <cfRule type="containsText" dxfId="1414" priority="1235" operator="containsText" text="Small Benefit">
      <formula>NOT(ISERROR(SEARCH("Small Benefit",P86)))</formula>
    </cfRule>
    <cfRule type="containsText" dxfId="1413" priority="1236" operator="containsText" text="Moderate Benefit">
      <formula>NOT(ISERROR(SEARCH("Moderate Benefit",P86)))</formula>
    </cfRule>
    <cfRule type="containsText" dxfId="1412" priority="1237" operator="containsText" text="Large Benefit">
      <formula>NOT(ISERROR(SEARCH("Large Benefit",P86)))</formula>
    </cfRule>
    <cfRule type="containsText" dxfId="1411" priority="1238" operator="containsText" text="Trivial Harm">
      <formula>NOT(ISERROR(SEARCH("Trivial Harm",P86)))</formula>
    </cfRule>
    <cfRule type="containsText" dxfId="1410" priority="1239" operator="containsText" text="Small Harm">
      <formula>NOT(ISERROR(SEARCH("Small Harm",P86)))</formula>
    </cfRule>
    <cfRule type="containsText" dxfId="1409" priority="1240" operator="containsText" text="Moderate Harm">
      <formula>NOT(ISERROR(SEARCH("Moderate Harm",P86)))</formula>
    </cfRule>
    <cfRule type="containsText" dxfId="1408" priority="1241" operator="containsText" text="Large Harm">
      <formula>NOT(ISERROR(SEARCH("Large Harm",P86)))</formula>
    </cfRule>
  </conditionalFormatting>
  <conditionalFormatting sqref="R86:R87">
    <cfRule type="containsText" dxfId="1407" priority="1242" operator="containsText" text="Trivial Benefit">
      <formula>NOT(ISERROR(SEARCH("Trivial Benefit",R86)))</formula>
    </cfRule>
    <cfRule type="containsText" dxfId="1406" priority="1243" operator="containsText" text="Small Benefit">
      <formula>NOT(ISERROR(SEARCH("Small Benefit",R86)))</formula>
    </cfRule>
    <cfRule type="containsText" dxfId="1405" priority="1244" operator="containsText" text="Moderate Benefit">
      <formula>NOT(ISERROR(SEARCH("Moderate Benefit",R86)))</formula>
    </cfRule>
    <cfRule type="containsText" dxfId="1404" priority="1245" operator="containsText" text="Large Benefit">
      <formula>NOT(ISERROR(SEARCH("Large Benefit",R86)))</formula>
    </cfRule>
    <cfRule type="containsText" dxfId="1403" priority="1246" operator="containsText" text="Trivial Harm">
      <formula>NOT(ISERROR(SEARCH("Trivial Harm",R86)))</formula>
    </cfRule>
    <cfRule type="containsText" dxfId="1402" priority="1247" operator="containsText" text="Small Harm">
      <formula>NOT(ISERROR(SEARCH("Small Harm",R86)))</formula>
    </cfRule>
    <cfRule type="containsText" dxfId="1401" priority="1248" operator="containsText" text="Moderate Harm">
      <formula>NOT(ISERROR(SEARCH("Moderate Harm",R86)))</formula>
    </cfRule>
    <cfRule type="containsText" dxfId="1400" priority="1249" operator="containsText" text="Large Harm">
      <formula>NOT(ISERROR(SEARCH("Large Harm",R86)))</formula>
    </cfRule>
  </conditionalFormatting>
  <conditionalFormatting sqref="S86:S87">
    <cfRule type="containsText" dxfId="1399" priority="1250" operator="containsText" text="Trivial Benefit">
      <formula>NOT(ISERROR(SEARCH("Trivial Benefit",S86)))</formula>
    </cfRule>
    <cfRule type="containsText" dxfId="1398" priority="1251" operator="containsText" text="Small Benefit">
      <formula>NOT(ISERROR(SEARCH("Small Benefit",S86)))</formula>
    </cfRule>
    <cfRule type="containsText" dxfId="1397" priority="1252" operator="containsText" text="Moderate Benefit">
      <formula>NOT(ISERROR(SEARCH("Moderate Benefit",S86)))</formula>
    </cfRule>
    <cfRule type="containsText" dxfId="1396" priority="1253" operator="containsText" text="Large Benefit">
      <formula>NOT(ISERROR(SEARCH("Large Benefit",S86)))</formula>
    </cfRule>
    <cfRule type="containsText" dxfId="1395" priority="1254" operator="containsText" text="Trivial Harm">
      <formula>NOT(ISERROR(SEARCH("Trivial Harm",S86)))</formula>
    </cfRule>
    <cfRule type="containsText" dxfId="1394" priority="1255" operator="containsText" text="Small Harm">
      <formula>NOT(ISERROR(SEARCH("Small Harm",S86)))</formula>
    </cfRule>
    <cfRule type="containsText" dxfId="1393" priority="1256" operator="containsText" text="Moderate Harm">
      <formula>NOT(ISERROR(SEARCH("Moderate Harm",S86)))</formula>
    </cfRule>
    <cfRule type="containsText" dxfId="1392" priority="1257" operator="containsText" text="Large Harm">
      <formula>NOT(ISERROR(SEARCH("Large Harm",S86)))</formula>
    </cfRule>
  </conditionalFormatting>
  <conditionalFormatting sqref="G86:G87">
    <cfRule type="containsText" dxfId="1391" priority="1258" operator="containsText" text="Trivial Benefit">
      <formula>NOT(ISERROR(SEARCH("Trivial Benefit",G86)))</formula>
    </cfRule>
    <cfRule type="containsText" dxfId="1390" priority="1259" operator="containsText" text="Small Benefit">
      <formula>NOT(ISERROR(SEARCH("Small Benefit",G86)))</formula>
    </cfRule>
    <cfRule type="containsText" dxfId="1389" priority="1260" operator="containsText" text="Moderate Benefit">
      <formula>NOT(ISERROR(SEARCH("Moderate Benefit",G86)))</formula>
    </cfRule>
    <cfRule type="containsText" dxfId="1388" priority="1261" operator="containsText" text="Large Benefit">
      <formula>NOT(ISERROR(SEARCH("Large Benefit",G86)))</formula>
    </cfRule>
    <cfRule type="containsText" dxfId="1387" priority="1262" operator="containsText" text="Trivial Harm">
      <formula>NOT(ISERROR(SEARCH("Trivial Harm",G86)))</formula>
    </cfRule>
    <cfRule type="containsText" dxfId="1386" priority="1263" operator="containsText" text="Small Harm">
      <formula>NOT(ISERROR(SEARCH("Small Harm",G86)))</formula>
    </cfRule>
    <cfRule type="containsText" dxfId="1385" priority="1264" operator="containsText" text="Moderate Harm">
      <formula>NOT(ISERROR(SEARCH("Moderate Harm",G86)))</formula>
    </cfRule>
    <cfRule type="containsText" dxfId="1384" priority="1265" operator="containsText" text="Large Harm">
      <formula>NOT(ISERROR(SEARCH("Large Harm",G86)))</formula>
    </cfRule>
  </conditionalFormatting>
  <conditionalFormatting sqref="W86">
    <cfRule type="containsText" dxfId="1383" priority="1266" operator="containsText" text="Trivial Benefit">
      <formula>NOT(ISERROR(SEARCH("Trivial Benefit",W86)))</formula>
    </cfRule>
    <cfRule type="containsText" dxfId="1382" priority="1267" operator="containsText" text="Small Benefit">
      <formula>NOT(ISERROR(SEARCH("Small Benefit",W86)))</formula>
    </cfRule>
    <cfRule type="containsText" dxfId="1381" priority="1268" operator="containsText" text="Moderate Benefit">
      <formula>NOT(ISERROR(SEARCH("Moderate Benefit",W86)))</formula>
    </cfRule>
    <cfRule type="containsText" dxfId="1380" priority="1269" operator="containsText" text="Large Benefit">
      <formula>NOT(ISERROR(SEARCH("Large Benefit",W86)))</formula>
    </cfRule>
    <cfRule type="containsText" dxfId="1379" priority="1270" operator="containsText" text="Trivial Harm">
      <formula>NOT(ISERROR(SEARCH("Trivial Harm",W86)))</formula>
    </cfRule>
    <cfRule type="containsText" dxfId="1378" priority="1271" operator="containsText" text="Small Harm">
      <formula>NOT(ISERROR(SEARCH("Small Harm",W86)))</formula>
    </cfRule>
    <cfRule type="containsText" dxfId="1377" priority="1272" operator="containsText" text="Moderate Harm">
      <formula>NOT(ISERROR(SEARCH("Moderate Harm",W86)))</formula>
    </cfRule>
    <cfRule type="containsText" dxfId="1376" priority="1273" operator="containsText" text="Large Harm">
      <formula>NOT(ISERROR(SEARCH("Large Harm",W86)))</formula>
    </cfRule>
  </conditionalFormatting>
  <conditionalFormatting sqref="X86">
    <cfRule type="containsText" dxfId="1375" priority="1274" operator="containsText" text="Trivial Benefit">
      <formula>NOT(ISERROR(SEARCH("Trivial Benefit",X86)))</formula>
    </cfRule>
    <cfRule type="containsText" dxfId="1374" priority="1275" operator="containsText" text="Small Benefit">
      <formula>NOT(ISERROR(SEARCH("Small Benefit",X86)))</formula>
    </cfRule>
    <cfRule type="containsText" dxfId="1373" priority="1276" operator="containsText" text="Moderate Benefit">
      <formula>NOT(ISERROR(SEARCH("Moderate Benefit",X86)))</formula>
    </cfRule>
    <cfRule type="containsText" dxfId="1372" priority="1277" operator="containsText" text="Large Benefit">
      <formula>NOT(ISERROR(SEARCH("Large Benefit",X86)))</formula>
    </cfRule>
    <cfRule type="containsText" dxfId="1371" priority="1278" operator="containsText" text="Trivial Harm">
      <formula>NOT(ISERROR(SEARCH("Trivial Harm",X86)))</formula>
    </cfRule>
    <cfRule type="containsText" dxfId="1370" priority="1279" operator="containsText" text="Small Harm">
      <formula>NOT(ISERROR(SEARCH("Small Harm",X86)))</formula>
    </cfRule>
    <cfRule type="containsText" dxfId="1369" priority="1280" operator="containsText" text="Moderate Harm">
      <formula>NOT(ISERROR(SEARCH("Moderate Harm",X86)))</formula>
    </cfRule>
    <cfRule type="containsText" dxfId="1368" priority="1281" operator="containsText" text="Large Harm">
      <formula>NOT(ISERROR(SEARCH("Large Harm",X86)))</formula>
    </cfRule>
  </conditionalFormatting>
  <conditionalFormatting sqref="X87">
    <cfRule type="containsText" dxfId="1367" priority="1282" operator="containsText" text="Trivial Benefit">
      <formula>NOT(ISERROR(SEARCH("Trivial Benefit",X87)))</formula>
    </cfRule>
    <cfRule type="containsText" dxfId="1366" priority="1283" operator="containsText" text="Small Benefit">
      <formula>NOT(ISERROR(SEARCH("Small Benefit",X87)))</formula>
    </cfRule>
    <cfRule type="containsText" dxfId="1365" priority="1284" operator="containsText" text="Moderate Benefit">
      <formula>NOT(ISERROR(SEARCH("Moderate Benefit",X87)))</formula>
    </cfRule>
    <cfRule type="containsText" dxfId="1364" priority="1285" operator="containsText" text="Large Benefit">
      <formula>NOT(ISERROR(SEARCH("Large Benefit",X87)))</formula>
    </cfRule>
    <cfRule type="containsText" dxfId="1363" priority="1286" operator="containsText" text="Trivial Harm">
      <formula>NOT(ISERROR(SEARCH("Trivial Harm",X87)))</formula>
    </cfRule>
    <cfRule type="containsText" dxfId="1362" priority="1287" operator="containsText" text="Small Harm">
      <formula>NOT(ISERROR(SEARCH("Small Harm",X87)))</formula>
    </cfRule>
    <cfRule type="containsText" dxfId="1361" priority="1288" operator="containsText" text="Moderate Harm">
      <formula>NOT(ISERROR(SEARCH("Moderate Harm",X87)))</formula>
    </cfRule>
    <cfRule type="containsText" dxfId="1360" priority="1289" operator="containsText" text="Large Harm">
      <formula>NOT(ISERROR(SEARCH("Large Harm",X87)))</formula>
    </cfRule>
  </conditionalFormatting>
  <conditionalFormatting sqref="G20:H20">
    <cfRule type="containsText" dxfId="1359" priority="1290" operator="containsText" text="Trivial Benefit">
      <formula>NOT(ISERROR(SEARCH("Trivial Benefit",G20)))</formula>
    </cfRule>
    <cfRule type="containsText" dxfId="1358" priority="1291" operator="containsText" text="Small Benefit">
      <formula>NOT(ISERROR(SEARCH("Small Benefit",G20)))</formula>
    </cfRule>
    <cfRule type="containsText" dxfId="1357" priority="1292" operator="containsText" text="Moderate Benefit">
      <formula>NOT(ISERROR(SEARCH("Moderate Benefit",G20)))</formula>
    </cfRule>
    <cfRule type="containsText" dxfId="1356" priority="1293" operator="containsText" text="Large Benefit">
      <formula>NOT(ISERROR(SEARCH("Large Benefit",G20)))</formula>
    </cfRule>
    <cfRule type="containsText" dxfId="1355" priority="1294" operator="containsText" text="Trivial Harm">
      <formula>NOT(ISERROR(SEARCH("Trivial Harm",G20)))</formula>
    </cfRule>
    <cfRule type="containsText" dxfId="1354" priority="1295" operator="containsText" text="Small Harm">
      <formula>NOT(ISERROR(SEARCH("Small Harm",G20)))</formula>
    </cfRule>
    <cfRule type="containsText" dxfId="1353" priority="1296" operator="containsText" text="Moderate Harm">
      <formula>NOT(ISERROR(SEARCH("Moderate Harm",G20)))</formula>
    </cfRule>
    <cfRule type="containsText" dxfId="1352" priority="1297" operator="containsText" text="Large Harm">
      <formula>NOT(ISERROR(SEARCH("Large Harm",G20)))</formula>
    </cfRule>
  </conditionalFormatting>
  <conditionalFormatting sqref="G32">
    <cfRule type="containsText" dxfId="1351" priority="1298" operator="containsText" text="Trivial Benefit">
      <formula>NOT(ISERROR(SEARCH("Trivial Benefit",G32)))</formula>
    </cfRule>
    <cfRule type="containsText" dxfId="1350" priority="1299" operator="containsText" text="Small Benefit">
      <formula>NOT(ISERROR(SEARCH("Small Benefit",G32)))</formula>
    </cfRule>
    <cfRule type="containsText" dxfId="1349" priority="1300" operator="containsText" text="Moderate Benefit">
      <formula>NOT(ISERROR(SEARCH("Moderate Benefit",G32)))</formula>
    </cfRule>
    <cfRule type="containsText" dxfId="1348" priority="1301" operator="containsText" text="Large Benefit">
      <formula>NOT(ISERROR(SEARCH("Large Benefit",G32)))</formula>
    </cfRule>
    <cfRule type="containsText" dxfId="1347" priority="1302" operator="containsText" text="Trivial Harm">
      <formula>NOT(ISERROR(SEARCH("Trivial Harm",G32)))</formula>
    </cfRule>
    <cfRule type="containsText" dxfId="1346" priority="1303" operator="containsText" text="Small Harm">
      <formula>NOT(ISERROR(SEARCH("Small Harm",G32)))</formula>
    </cfRule>
    <cfRule type="containsText" dxfId="1345" priority="1304" operator="containsText" text="Moderate Harm">
      <formula>NOT(ISERROR(SEARCH("Moderate Harm",G32)))</formula>
    </cfRule>
    <cfRule type="containsText" dxfId="1344" priority="1305" operator="containsText" text="Large Harm">
      <formula>NOT(ISERROR(SEARCH("Large Harm",G32)))</formula>
    </cfRule>
  </conditionalFormatting>
  <conditionalFormatting sqref="Y47">
    <cfRule type="containsText" dxfId="1343" priority="1306" operator="containsText" text="Trivial Benefit">
      <formula>NOT(ISERROR(SEARCH("Trivial Benefit",Y47)))</formula>
    </cfRule>
    <cfRule type="containsText" dxfId="1342" priority="1307" operator="containsText" text="Small Benefit">
      <formula>NOT(ISERROR(SEARCH("Small Benefit",Y47)))</formula>
    </cfRule>
    <cfRule type="containsText" dxfId="1341" priority="1308" operator="containsText" text="Moderate Benefit">
      <formula>NOT(ISERROR(SEARCH("Moderate Benefit",Y47)))</formula>
    </cfRule>
    <cfRule type="containsText" dxfId="1340" priority="1309" operator="containsText" text="Large Benefit">
      <formula>NOT(ISERROR(SEARCH("Large Benefit",Y47)))</formula>
    </cfRule>
    <cfRule type="containsText" dxfId="1339" priority="1310" operator="containsText" text="Trivial Harm">
      <formula>NOT(ISERROR(SEARCH("Trivial Harm",Y47)))</formula>
    </cfRule>
    <cfRule type="containsText" dxfId="1338" priority="1311" operator="containsText" text="Small Harm">
      <formula>NOT(ISERROR(SEARCH("Small Harm",Y47)))</formula>
    </cfRule>
    <cfRule type="containsText" dxfId="1337" priority="1312" operator="containsText" text="Moderate Harm">
      <formula>NOT(ISERROR(SEARCH("Moderate Harm",Y47)))</formula>
    </cfRule>
    <cfRule type="containsText" dxfId="1336" priority="1313" operator="containsText" text="Large Harm">
      <formula>NOT(ISERROR(SEARCH("Large Harm",Y47)))</formula>
    </cfRule>
  </conditionalFormatting>
  <conditionalFormatting sqref="Y51">
    <cfRule type="containsText" dxfId="1335" priority="1314" operator="containsText" text="Trivial Benefit">
      <formula>NOT(ISERROR(SEARCH("Trivial Benefit",Y51)))</formula>
    </cfRule>
    <cfRule type="containsText" dxfId="1334" priority="1315" operator="containsText" text="Small Benefit">
      <formula>NOT(ISERROR(SEARCH("Small Benefit",Y51)))</formula>
    </cfRule>
    <cfRule type="containsText" dxfId="1333" priority="1316" operator="containsText" text="Moderate Benefit">
      <formula>NOT(ISERROR(SEARCH("Moderate Benefit",Y51)))</formula>
    </cfRule>
    <cfRule type="containsText" dxfId="1332" priority="1317" operator="containsText" text="Large Benefit">
      <formula>NOT(ISERROR(SEARCH("Large Benefit",Y51)))</formula>
    </cfRule>
    <cfRule type="containsText" dxfId="1331" priority="1318" operator="containsText" text="Trivial Harm">
      <formula>NOT(ISERROR(SEARCH("Trivial Harm",Y51)))</formula>
    </cfRule>
    <cfRule type="containsText" dxfId="1330" priority="1319" operator="containsText" text="Small Harm">
      <formula>NOT(ISERROR(SEARCH("Small Harm",Y51)))</formula>
    </cfRule>
    <cfRule type="containsText" dxfId="1329" priority="1320" operator="containsText" text="Moderate Harm">
      <formula>NOT(ISERROR(SEARCH("Moderate Harm",Y51)))</formula>
    </cfRule>
    <cfRule type="containsText" dxfId="1328" priority="1321" operator="containsText" text="Large Harm">
      <formula>NOT(ISERROR(SEARCH("Large Harm",Y51)))</formula>
    </cfRule>
  </conditionalFormatting>
  <conditionalFormatting sqref="Y55">
    <cfRule type="containsText" dxfId="1327" priority="1322" operator="containsText" text="Trivial Benefit">
      <formula>NOT(ISERROR(SEARCH("Trivial Benefit",Y55)))</formula>
    </cfRule>
    <cfRule type="containsText" dxfId="1326" priority="1323" operator="containsText" text="Small Benefit">
      <formula>NOT(ISERROR(SEARCH("Small Benefit",Y55)))</formula>
    </cfRule>
    <cfRule type="containsText" dxfId="1325" priority="1324" operator="containsText" text="Moderate Benefit">
      <formula>NOT(ISERROR(SEARCH("Moderate Benefit",Y55)))</formula>
    </cfRule>
    <cfRule type="containsText" dxfId="1324" priority="1325" operator="containsText" text="Large Benefit">
      <formula>NOT(ISERROR(SEARCH("Large Benefit",Y55)))</formula>
    </cfRule>
    <cfRule type="containsText" dxfId="1323" priority="1326" operator="containsText" text="Trivial Harm">
      <formula>NOT(ISERROR(SEARCH("Trivial Harm",Y55)))</formula>
    </cfRule>
    <cfRule type="containsText" dxfId="1322" priority="1327" operator="containsText" text="Small Harm">
      <formula>NOT(ISERROR(SEARCH("Small Harm",Y55)))</formula>
    </cfRule>
    <cfRule type="containsText" dxfId="1321" priority="1328" operator="containsText" text="Moderate Harm">
      <formula>NOT(ISERROR(SEARCH("Moderate Harm",Y55)))</formula>
    </cfRule>
    <cfRule type="containsText" dxfId="1320" priority="1329" operator="containsText" text="Large Harm">
      <formula>NOT(ISERROR(SEARCH("Large Harm",Y55)))</formula>
    </cfRule>
  </conditionalFormatting>
  <conditionalFormatting sqref="Y59">
    <cfRule type="containsText" dxfId="1319" priority="1330" operator="containsText" text="Trivial Benefit">
      <formula>NOT(ISERROR(SEARCH("Trivial Benefit",Y59)))</formula>
    </cfRule>
    <cfRule type="containsText" dxfId="1318" priority="1331" operator="containsText" text="Small Benefit">
      <formula>NOT(ISERROR(SEARCH("Small Benefit",Y59)))</formula>
    </cfRule>
    <cfRule type="containsText" dxfId="1317" priority="1332" operator="containsText" text="Moderate Benefit">
      <formula>NOT(ISERROR(SEARCH("Moderate Benefit",Y59)))</formula>
    </cfRule>
    <cfRule type="containsText" dxfId="1316" priority="1333" operator="containsText" text="Large Benefit">
      <formula>NOT(ISERROR(SEARCH("Large Benefit",Y59)))</formula>
    </cfRule>
    <cfRule type="containsText" dxfId="1315" priority="1334" operator="containsText" text="Trivial Harm">
      <formula>NOT(ISERROR(SEARCH("Trivial Harm",Y59)))</formula>
    </cfRule>
    <cfRule type="containsText" dxfId="1314" priority="1335" operator="containsText" text="Small Harm">
      <formula>NOT(ISERROR(SEARCH("Small Harm",Y59)))</formula>
    </cfRule>
    <cfRule type="containsText" dxfId="1313" priority="1336" operator="containsText" text="Moderate Harm">
      <formula>NOT(ISERROR(SEARCH("Moderate Harm",Y59)))</formula>
    </cfRule>
    <cfRule type="containsText" dxfId="1312" priority="1337" operator="containsText" text="Large Harm">
      <formula>NOT(ISERROR(SEARCH("Large Harm",Y59)))</formula>
    </cfRule>
  </conditionalFormatting>
  <conditionalFormatting sqref="Y63">
    <cfRule type="containsText" dxfId="1311" priority="1338" operator="containsText" text="Trivial Benefit">
      <formula>NOT(ISERROR(SEARCH("Trivial Benefit",Y63)))</formula>
    </cfRule>
    <cfRule type="containsText" dxfId="1310" priority="1339" operator="containsText" text="Small Benefit">
      <formula>NOT(ISERROR(SEARCH("Small Benefit",Y63)))</formula>
    </cfRule>
    <cfRule type="containsText" dxfId="1309" priority="1340" operator="containsText" text="Moderate Benefit">
      <formula>NOT(ISERROR(SEARCH("Moderate Benefit",Y63)))</formula>
    </cfRule>
    <cfRule type="containsText" dxfId="1308" priority="1341" operator="containsText" text="Large Benefit">
      <formula>NOT(ISERROR(SEARCH("Large Benefit",Y63)))</formula>
    </cfRule>
    <cfRule type="containsText" dxfId="1307" priority="1342" operator="containsText" text="Trivial Harm">
      <formula>NOT(ISERROR(SEARCH("Trivial Harm",Y63)))</formula>
    </cfRule>
    <cfRule type="containsText" dxfId="1306" priority="1343" operator="containsText" text="Small Harm">
      <formula>NOT(ISERROR(SEARCH("Small Harm",Y63)))</formula>
    </cfRule>
    <cfRule type="containsText" dxfId="1305" priority="1344" operator="containsText" text="Moderate Harm">
      <formula>NOT(ISERROR(SEARCH("Moderate Harm",Y63)))</formula>
    </cfRule>
    <cfRule type="containsText" dxfId="1304" priority="1345" operator="containsText" text="Large Harm">
      <formula>NOT(ISERROR(SEARCH("Large Harm",Y63)))</formula>
    </cfRule>
  </conditionalFormatting>
  <conditionalFormatting sqref="W15">
    <cfRule type="containsText" dxfId="1303" priority="1346" operator="containsText" text="Trivial Benefit">
      <formula>NOT(ISERROR(SEARCH("Trivial Benefit",W15)))</formula>
    </cfRule>
    <cfRule type="containsText" dxfId="1302" priority="1347" operator="containsText" text="Small Benefit">
      <formula>NOT(ISERROR(SEARCH("Small Benefit",W15)))</formula>
    </cfRule>
    <cfRule type="containsText" dxfId="1301" priority="1348" operator="containsText" text="Moderate Benefit">
      <formula>NOT(ISERROR(SEARCH("Moderate Benefit",W15)))</formula>
    </cfRule>
    <cfRule type="containsText" dxfId="1300" priority="1349" operator="containsText" text="Large Benefit">
      <formula>NOT(ISERROR(SEARCH("Large Benefit",W15)))</formula>
    </cfRule>
    <cfRule type="containsText" dxfId="1299" priority="1350" operator="containsText" text="Trivial Harm">
      <formula>NOT(ISERROR(SEARCH("Trivial Harm",W15)))</formula>
    </cfRule>
    <cfRule type="containsText" dxfId="1298" priority="1351" operator="containsText" text="Small Harm">
      <formula>NOT(ISERROR(SEARCH("Small Harm",W15)))</formula>
    </cfRule>
    <cfRule type="containsText" dxfId="1297" priority="1352" operator="containsText" text="Moderate Harm">
      <formula>NOT(ISERROR(SEARCH("Moderate Harm",W15)))</formula>
    </cfRule>
    <cfRule type="containsText" dxfId="1296" priority="1353" operator="containsText" text="Large Harm">
      <formula>NOT(ISERROR(SEARCH("Large Harm",W15)))</formula>
    </cfRule>
  </conditionalFormatting>
  <conditionalFormatting sqref="W19">
    <cfRule type="containsText" dxfId="1295" priority="1354" operator="containsText" text="Trivial Benefit">
      <formula>NOT(ISERROR(SEARCH("Trivial Benefit",W19)))</formula>
    </cfRule>
    <cfRule type="containsText" dxfId="1294" priority="1355" operator="containsText" text="Small Benefit">
      <formula>NOT(ISERROR(SEARCH("Small Benefit",W19)))</formula>
    </cfRule>
    <cfRule type="containsText" dxfId="1293" priority="1356" operator="containsText" text="Moderate Benefit">
      <formula>NOT(ISERROR(SEARCH("Moderate Benefit",W19)))</formula>
    </cfRule>
    <cfRule type="containsText" dxfId="1292" priority="1357" operator="containsText" text="Large Benefit">
      <formula>NOT(ISERROR(SEARCH("Large Benefit",W19)))</formula>
    </cfRule>
    <cfRule type="containsText" dxfId="1291" priority="1358" operator="containsText" text="Trivial Harm">
      <formula>NOT(ISERROR(SEARCH("Trivial Harm",W19)))</formula>
    </cfRule>
    <cfRule type="containsText" dxfId="1290" priority="1359" operator="containsText" text="Small Harm">
      <formula>NOT(ISERROR(SEARCH("Small Harm",W19)))</formula>
    </cfRule>
    <cfRule type="containsText" dxfId="1289" priority="1360" operator="containsText" text="Moderate Harm">
      <formula>NOT(ISERROR(SEARCH("Moderate Harm",W19)))</formula>
    </cfRule>
    <cfRule type="containsText" dxfId="1288" priority="1361" operator="containsText" text="Large Harm">
      <formula>NOT(ISERROR(SEARCH("Large Harm",W19)))</formula>
    </cfRule>
  </conditionalFormatting>
  <conditionalFormatting sqref="W23">
    <cfRule type="containsText" dxfId="1287" priority="1362" operator="containsText" text="Trivial Benefit">
      <formula>NOT(ISERROR(SEARCH("Trivial Benefit",W23)))</formula>
    </cfRule>
    <cfRule type="containsText" dxfId="1286" priority="1363" operator="containsText" text="Small Benefit">
      <formula>NOT(ISERROR(SEARCH("Small Benefit",W23)))</formula>
    </cfRule>
    <cfRule type="containsText" dxfId="1285" priority="1364" operator="containsText" text="Moderate Benefit">
      <formula>NOT(ISERROR(SEARCH("Moderate Benefit",W23)))</formula>
    </cfRule>
    <cfRule type="containsText" dxfId="1284" priority="1365" operator="containsText" text="Large Benefit">
      <formula>NOT(ISERROR(SEARCH("Large Benefit",W23)))</formula>
    </cfRule>
    <cfRule type="containsText" dxfId="1283" priority="1366" operator="containsText" text="Trivial Harm">
      <formula>NOT(ISERROR(SEARCH("Trivial Harm",W23)))</formula>
    </cfRule>
    <cfRule type="containsText" dxfId="1282" priority="1367" operator="containsText" text="Small Harm">
      <formula>NOT(ISERROR(SEARCH("Small Harm",W23)))</formula>
    </cfRule>
    <cfRule type="containsText" dxfId="1281" priority="1368" operator="containsText" text="Moderate Harm">
      <formula>NOT(ISERROR(SEARCH("Moderate Harm",W23)))</formula>
    </cfRule>
    <cfRule type="containsText" dxfId="1280" priority="1369" operator="containsText" text="Large Harm">
      <formula>NOT(ISERROR(SEARCH("Large Harm",W23)))</formula>
    </cfRule>
  </conditionalFormatting>
  <conditionalFormatting sqref="W27">
    <cfRule type="containsText" dxfId="1279" priority="1370" operator="containsText" text="Trivial Benefit">
      <formula>NOT(ISERROR(SEARCH("Trivial Benefit",W27)))</formula>
    </cfRule>
    <cfRule type="containsText" dxfId="1278" priority="1371" operator="containsText" text="Small Benefit">
      <formula>NOT(ISERROR(SEARCH("Small Benefit",W27)))</formula>
    </cfRule>
    <cfRule type="containsText" dxfId="1277" priority="1372" operator="containsText" text="Moderate Benefit">
      <formula>NOT(ISERROR(SEARCH("Moderate Benefit",W27)))</formula>
    </cfRule>
    <cfRule type="containsText" dxfId="1276" priority="1373" operator="containsText" text="Large Benefit">
      <formula>NOT(ISERROR(SEARCH("Large Benefit",W27)))</formula>
    </cfRule>
    <cfRule type="containsText" dxfId="1275" priority="1374" operator="containsText" text="Trivial Harm">
      <formula>NOT(ISERROR(SEARCH("Trivial Harm",W27)))</formula>
    </cfRule>
    <cfRule type="containsText" dxfId="1274" priority="1375" operator="containsText" text="Small Harm">
      <formula>NOT(ISERROR(SEARCH("Small Harm",W27)))</formula>
    </cfRule>
    <cfRule type="containsText" dxfId="1273" priority="1376" operator="containsText" text="Moderate Harm">
      <formula>NOT(ISERROR(SEARCH("Moderate Harm",W27)))</formula>
    </cfRule>
    <cfRule type="containsText" dxfId="1272" priority="1377" operator="containsText" text="Large Harm">
      <formula>NOT(ISERROR(SEARCH("Large Harm",W27)))</formula>
    </cfRule>
  </conditionalFormatting>
  <conditionalFormatting sqref="W31">
    <cfRule type="containsText" dxfId="1271" priority="1378" operator="containsText" text="Trivial Benefit">
      <formula>NOT(ISERROR(SEARCH("Trivial Benefit",W31)))</formula>
    </cfRule>
    <cfRule type="containsText" dxfId="1270" priority="1379" operator="containsText" text="Small Benefit">
      <formula>NOT(ISERROR(SEARCH("Small Benefit",W31)))</formula>
    </cfRule>
    <cfRule type="containsText" dxfId="1269" priority="1380" operator="containsText" text="Moderate Benefit">
      <formula>NOT(ISERROR(SEARCH("Moderate Benefit",W31)))</formula>
    </cfRule>
    <cfRule type="containsText" dxfId="1268" priority="1381" operator="containsText" text="Large Benefit">
      <formula>NOT(ISERROR(SEARCH("Large Benefit",W31)))</formula>
    </cfRule>
    <cfRule type="containsText" dxfId="1267" priority="1382" operator="containsText" text="Trivial Harm">
      <formula>NOT(ISERROR(SEARCH("Trivial Harm",W31)))</formula>
    </cfRule>
    <cfRule type="containsText" dxfId="1266" priority="1383" operator="containsText" text="Small Harm">
      <formula>NOT(ISERROR(SEARCH("Small Harm",W31)))</formula>
    </cfRule>
    <cfRule type="containsText" dxfId="1265" priority="1384" operator="containsText" text="Moderate Harm">
      <formula>NOT(ISERROR(SEARCH("Moderate Harm",W31)))</formula>
    </cfRule>
    <cfRule type="containsText" dxfId="1264" priority="1385" operator="containsText" text="Large Harm">
      <formula>NOT(ISERROR(SEARCH("Large Harm",W31)))</formula>
    </cfRule>
  </conditionalFormatting>
  <conditionalFormatting sqref="W35">
    <cfRule type="containsText" dxfId="1263" priority="1386" operator="containsText" text="Trivial Benefit">
      <formula>NOT(ISERROR(SEARCH("Trivial Benefit",W35)))</formula>
    </cfRule>
    <cfRule type="containsText" dxfId="1262" priority="1387" operator="containsText" text="Small Benefit">
      <formula>NOT(ISERROR(SEARCH("Small Benefit",W35)))</formula>
    </cfRule>
    <cfRule type="containsText" dxfId="1261" priority="1388" operator="containsText" text="Moderate Benefit">
      <formula>NOT(ISERROR(SEARCH("Moderate Benefit",W35)))</formula>
    </cfRule>
    <cfRule type="containsText" dxfId="1260" priority="1389" operator="containsText" text="Large Benefit">
      <formula>NOT(ISERROR(SEARCH("Large Benefit",W35)))</formula>
    </cfRule>
    <cfRule type="containsText" dxfId="1259" priority="1390" operator="containsText" text="Trivial Harm">
      <formula>NOT(ISERROR(SEARCH("Trivial Harm",W35)))</formula>
    </cfRule>
    <cfRule type="containsText" dxfId="1258" priority="1391" operator="containsText" text="Small Harm">
      <formula>NOT(ISERROR(SEARCH("Small Harm",W35)))</formula>
    </cfRule>
    <cfRule type="containsText" dxfId="1257" priority="1392" operator="containsText" text="Moderate Harm">
      <formula>NOT(ISERROR(SEARCH("Moderate Harm",W35)))</formula>
    </cfRule>
    <cfRule type="containsText" dxfId="1256" priority="1393" operator="containsText" text="Large Harm">
      <formula>NOT(ISERROR(SEARCH("Large Harm",W35)))</formula>
    </cfRule>
  </conditionalFormatting>
  <conditionalFormatting sqref="W39">
    <cfRule type="containsText" dxfId="1255" priority="1394" operator="containsText" text="Trivial Benefit">
      <formula>NOT(ISERROR(SEARCH("Trivial Benefit",W39)))</formula>
    </cfRule>
    <cfRule type="containsText" dxfId="1254" priority="1395" operator="containsText" text="Small Benefit">
      <formula>NOT(ISERROR(SEARCH("Small Benefit",W39)))</formula>
    </cfRule>
    <cfRule type="containsText" dxfId="1253" priority="1396" operator="containsText" text="Moderate Benefit">
      <formula>NOT(ISERROR(SEARCH("Moderate Benefit",W39)))</formula>
    </cfRule>
    <cfRule type="containsText" dxfId="1252" priority="1397" operator="containsText" text="Large Benefit">
      <formula>NOT(ISERROR(SEARCH("Large Benefit",W39)))</formula>
    </cfRule>
    <cfRule type="containsText" dxfId="1251" priority="1398" operator="containsText" text="Trivial Harm">
      <formula>NOT(ISERROR(SEARCH("Trivial Harm",W39)))</formula>
    </cfRule>
    <cfRule type="containsText" dxfId="1250" priority="1399" operator="containsText" text="Small Harm">
      <formula>NOT(ISERROR(SEARCH("Small Harm",W39)))</formula>
    </cfRule>
    <cfRule type="containsText" dxfId="1249" priority="1400" operator="containsText" text="Moderate Harm">
      <formula>NOT(ISERROR(SEARCH("Moderate Harm",W39)))</formula>
    </cfRule>
    <cfRule type="containsText" dxfId="1248" priority="1401" operator="containsText" text="Large Harm">
      <formula>NOT(ISERROR(SEARCH("Large Harm",W39)))</formula>
    </cfRule>
  </conditionalFormatting>
  <conditionalFormatting sqref="W43">
    <cfRule type="containsText" dxfId="1247" priority="1402" operator="containsText" text="Trivial Benefit">
      <formula>NOT(ISERROR(SEARCH("Trivial Benefit",W43)))</formula>
    </cfRule>
    <cfRule type="containsText" dxfId="1246" priority="1403" operator="containsText" text="Small Benefit">
      <formula>NOT(ISERROR(SEARCH("Small Benefit",W43)))</formula>
    </cfRule>
    <cfRule type="containsText" dxfId="1245" priority="1404" operator="containsText" text="Moderate Benefit">
      <formula>NOT(ISERROR(SEARCH("Moderate Benefit",W43)))</formula>
    </cfRule>
    <cfRule type="containsText" dxfId="1244" priority="1405" operator="containsText" text="Large Benefit">
      <formula>NOT(ISERROR(SEARCH("Large Benefit",W43)))</formula>
    </cfRule>
    <cfRule type="containsText" dxfId="1243" priority="1406" operator="containsText" text="Trivial Harm">
      <formula>NOT(ISERROR(SEARCH("Trivial Harm",W43)))</formula>
    </cfRule>
    <cfRule type="containsText" dxfId="1242" priority="1407" operator="containsText" text="Small Harm">
      <formula>NOT(ISERROR(SEARCH("Small Harm",W43)))</formula>
    </cfRule>
    <cfRule type="containsText" dxfId="1241" priority="1408" operator="containsText" text="Moderate Harm">
      <formula>NOT(ISERROR(SEARCH("Moderate Harm",W43)))</formula>
    </cfRule>
    <cfRule type="containsText" dxfId="1240" priority="1409" operator="containsText" text="Large Harm">
      <formula>NOT(ISERROR(SEARCH("Large Harm",W43)))</formula>
    </cfRule>
  </conditionalFormatting>
  <conditionalFormatting sqref="W47">
    <cfRule type="containsText" dxfId="1239" priority="1410" operator="containsText" text="Trivial Benefit">
      <formula>NOT(ISERROR(SEARCH("Trivial Benefit",W47)))</formula>
    </cfRule>
    <cfRule type="containsText" dxfId="1238" priority="1411" operator="containsText" text="Small Benefit">
      <formula>NOT(ISERROR(SEARCH("Small Benefit",W47)))</formula>
    </cfRule>
    <cfRule type="containsText" dxfId="1237" priority="1412" operator="containsText" text="Moderate Benefit">
      <formula>NOT(ISERROR(SEARCH("Moderate Benefit",W47)))</formula>
    </cfRule>
    <cfRule type="containsText" dxfId="1236" priority="1413" operator="containsText" text="Large Benefit">
      <formula>NOT(ISERROR(SEARCH("Large Benefit",W47)))</formula>
    </cfRule>
    <cfRule type="containsText" dxfId="1235" priority="1414" operator="containsText" text="Trivial Harm">
      <formula>NOT(ISERROR(SEARCH("Trivial Harm",W47)))</formula>
    </cfRule>
    <cfRule type="containsText" dxfId="1234" priority="1415" operator="containsText" text="Small Harm">
      <formula>NOT(ISERROR(SEARCH("Small Harm",W47)))</formula>
    </cfRule>
    <cfRule type="containsText" dxfId="1233" priority="1416" operator="containsText" text="Moderate Harm">
      <formula>NOT(ISERROR(SEARCH("Moderate Harm",W47)))</formula>
    </cfRule>
    <cfRule type="containsText" dxfId="1232" priority="1417" operator="containsText" text="Large Harm">
      <formula>NOT(ISERROR(SEARCH("Large Harm",W47)))</formula>
    </cfRule>
  </conditionalFormatting>
  <conditionalFormatting sqref="W51">
    <cfRule type="containsText" dxfId="1231" priority="1418" operator="containsText" text="Trivial Benefit">
      <formula>NOT(ISERROR(SEARCH("Trivial Benefit",W51)))</formula>
    </cfRule>
    <cfRule type="containsText" dxfId="1230" priority="1419" operator="containsText" text="Small Benefit">
      <formula>NOT(ISERROR(SEARCH("Small Benefit",W51)))</formula>
    </cfRule>
    <cfRule type="containsText" dxfId="1229" priority="1420" operator="containsText" text="Moderate Benefit">
      <formula>NOT(ISERROR(SEARCH("Moderate Benefit",W51)))</formula>
    </cfRule>
    <cfRule type="containsText" dxfId="1228" priority="1421" operator="containsText" text="Large Benefit">
      <formula>NOT(ISERROR(SEARCH("Large Benefit",W51)))</formula>
    </cfRule>
    <cfRule type="containsText" dxfId="1227" priority="1422" operator="containsText" text="Trivial Harm">
      <formula>NOT(ISERROR(SEARCH("Trivial Harm",W51)))</formula>
    </cfRule>
    <cfRule type="containsText" dxfId="1226" priority="1423" operator="containsText" text="Small Harm">
      <formula>NOT(ISERROR(SEARCH("Small Harm",W51)))</formula>
    </cfRule>
    <cfRule type="containsText" dxfId="1225" priority="1424" operator="containsText" text="Moderate Harm">
      <formula>NOT(ISERROR(SEARCH("Moderate Harm",W51)))</formula>
    </cfRule>
    <cfRule type="containsText" dxfId="1224" priority="1425" operator="containsText" text="Large Harm">
      <formula>NOT(ISERROR(SEARCH("Large Harm",W51)))</formula>
    </cfRule>
  </conditionalFormatting>
  <conditionalFormatting sqref="W55">
    <cfRule type="containsText" dxfId="1223" priority="1426" operator="containsText" text="Trivial Benefit">
      <formula>NOT(ISERROR(SEARCH("Trivial Benefit",W55)))</formula>
    </cfRule>
    <cfRule type="containsText" dxfId="1222" priority="1427" operator="containsText" text="Small Benefit">
      <formula>NOT(ISERROR(SEARCH("Small Benefit",W55)))</formula>
    </cfRule>
    <cfRule type="containsText" dxfId="1221" priority="1428" operator="containsText" text="Moderate Benefit">
      <formula>NOT(ISERROR(SEARCH("Moderate Benefit",W55)))</formula>
    </cfRule>
    <cfRule type="containsText" dxfId="1220" priority="1429" operator="containsText" text="Large Benefit">
      <formula>NOT(ISERROR(SEARCH("Large Benefit",W55)))</formula>
    </cfRule>
    <cfRule type="containsText" dxfId="1219" priority="1430" operator="containsText" text="Trivial Harm">
      <formula>NOT(ISERROR(SEARCH("Trivial Harm",W55)))</formula>
    </cfRule>
    <cfRule type="containsText" dxfId="1218" priority="1431" operator="containsText" text="Small Harm">
      <formula>NOT(ISERROR(SEARCH("Small Harm",W55)))</formula>
    </cfRule>
    <cfRule type="containsText" dxfId="1217" priority="1432" operator="containsText" text="Moderate Harm">
      <formula>NOT(ISERROR(SEARCH("Moderate Harm",W55)))</formula>
    </cfRule>
    <cfRule type="containsText" dxfId="1216" priority="1433" operator="containsText" text="Large Harm">
      <formula>NOT(ISERROR(SEARCH("Large Harm",W55)))</formula>
    </cfRule>
  </conditionalFormatting>
  <conditionalFormatting sqref="W59">
    <cfRule type="containsText" dxfId="1215" priority="1434" operator="containsText" text="Trivial Benefit">
      <formula>NOT(ISERROR(SEARCH("Trivial Benefit",W59)))</formula>
    </cfRule>
    <cfRule type="containsText" dxfId="1214" priority="1435" operator="containsText" text="Small Benefit">
      <formula>NOT(ISERROR(SEARCH("Small Benefit",W59)))</formula>
    </cfRule>
    <cfRule type="containsText" dxfId="1213" priority="1436" operator="containsText" text="Moderate Benefit">
      <formula>NOT(ISERROR(SEARCH("Moderate Benefit",W59)))</formula>
    </cfRule>
    <cfRule type="containsText" dxfId="1212" priority="1437" operator="containsText" text="Large Benefit">
      <formula>NOT(ISERROR(SEARCH("Large Benefit",W59)))</formula>
    </cfRule>
    <cfRule type="containsText" dxfId="1211" priority="1438" operator="containsText" text="Trivial Harm">
      <formula>NOT(ISERROR(SEARCH("Trivial Harm",W59)))</formula>
    </cfRule>
    <cfRule type="containsText" dxfId="1210" priority="1439" operator="containsText" text="Small Harm">
      <formula>NOT(ISERROR(SEARCH("Small Harm",W59)))</formula>
    </cfRule>
    <cfRule type="containsText" dxfId="1209" priority="1440" operator="containsText" text="Moderate Harm">
      <formula>NOT(ISERROR(SEARCH("Moderate Harm",W59)))</formula>
    </cfRule>
    <cfRule type="containsText" dxfId="1208" priority="1441" operator="containsText" text="Large Harm">
      <formula>NOT(ISERROR(SEARCH("Large Harm",W59)))</formula>
    </cfRule>
  </conditionalFormatting>
  <conditionalFormatting sqref="W63">
    <cfRule type="containsText" dxfId="1207" priority="1442" operator="containsText" text="Trivial Benefit">
      <formula>NOT(ISERROR(SEARCH("Trivial Benefit",W63)))</formula>
    </cfRule>
    <cfRule type="containsText" dxfId="1206" priority="1443" operator="containsText" text="Small Benefit">
      <formula>NOT(ISERROR(SEARCH("Small Benefit",W63)))</formula>
    </cfRule>
    <cfRule type="containsText" dxfId="1205" priority="1444" operator="containsText" text="Moderate Benefit">
      <formula>NOT(ISERROR(SEARCH("Moderate Benefit",W63)))</formula>
    </cfRule>
    <cfRule type="containsText" dxfId="1204" priority="1445" operator="containsText" text="Large Benefit">
      <formula>NOT(ISERROR(SEARCH("Large Benefit",W63)))</formula>
    </cfRule>
    <cfRule type="containsText" dxfId="1203" priority="1446" operator="containsText" text="Trivial Harm">
      <formula>NOT(ISERROR(SEARCH("Trivial Harm",W63)))</formula>
    </cfRule>
    <cfRule type="containsText" dxfId="1202" priority="1447" operator="containsText" text="Small Harm">
      <formula>NOT(ISERROR(SEARCH("Small Harm",W63)))</formula>
    </cfRule>
    <cfRule type="containsText" dxfId="1201" priority="1448" operator="containsText" text="Moderate Harm">
      <formula>NOT(ISERROR(SEARCH("Moderate Harm",W63)))</formula>
    </cfRule>
    <cfRule type="containsText" dxfId="1200" priority="1449" operator="containsText" text="Large Harm">
      <formula>NOT(ISERROR(SEARCH("Large Harm",W63)))</formula>
    </cfRule>
  </conditionalFormatting>
  <conditionalFormatting sqref="W67">
    <cfRule type="containsText" dxfId="1199" priority="1450" operator="containsText" text="Trivial Benefit">
      <formula>NOT(ISERROR(SEARCH("Trivial Benefit",W67)))</formula>
    </cfRule>
    <cfRule type="containsText" dxfId="1198" priority="1451" operator="containsText" text="Small Benefit">
      <formula>NOT(ISERROR(SEARCH("Small Benefit",W67)))</formula>
    </cfRule>
    <cfRule type="containsText" dxfId="1197" priority="1452" operator="containsText" text="Moderate Benefit">
      <formula>NOT(ISERROR(SEARCH("Moderate Benefit",W67)))</formula>
    </cfRule>
    <cfRule type="containsText" dxfId="1196" priority="1453" operator="containsText" text="Large Benefit">
      <formula>NOT(ISERROR(SEARCH("Large Benefit",W67)))</formula>
    </cfRule>
    <cfRule type="containsText" dxfId="1195" priority="1454" operator="containsText" text="Trivial Harm">
      <formula>NOT(ISERROR(SEARCH("Trivial Harm",W67)))</formula>
    </cfRule>
    <cfRule type="containsText" dxfId="1194" priority="1455" operator="containsText" text="Small Harm">
      <formula>NOT(ISERROR(SEARCH("Small Harm",W67)))</formula>
    </cfRule>
    <cfRule type="containsText" dxfId="1193" priority="1456" operator="containsText" text="Moderate Harm">
      <formula>NOT(ISERROR(SEARCH("Moderate Harm",W67)))</formula>
    </cfRule>
    <cfRule type="containsText" dxfId="1192" priority="1457" operator="containsText" text="Large Harm">
      <formula>NOT(ISERROR(SEARCH("Large Harm",W67)))</formula>
    </cfRule>
  </conditionalFormatting>
  <conditionalFormatting sqref="W71">
    <cfRule type="containsText" dxfId="1191" priority="1458" operator="containsText" text="Trivial Benefit">
      <formula>NOT(ISERROR(SEARCH("Trivial Benefit",W71)))</formula>
    </cfRule>
    <cfRule type="containsText" dxfId="1190" priority="1459" operator="containsText" text="Small Benefit">
      <formula>NOT(ISERROR(SEARCH("Small Benefit",W71)))</formula>
    </cfRule>
    <cfRule type="containsText" dxfId="1189" priority="1460" operator="containsText" text="Moderate Benefit">
      <formula>NOT(ISERROR(SEARCH("Moderate Benefit",W71)))</formula>
    </cfRule>
    <cfRule type="containsText" dxfId="1188" priority="1461" operator="containsText" text="Large Benefit">
      <formula>NOT(ISERROR(SEARCH("Large Benefit",W71)))</formula>
    </cfRule>
    <cfRule type="containsText" dxfId="1187" priority="1462" operator="containsText" text="Trivial Harm">
      <formula>NOT(ISERROR(SEARCH("Trivial Harm",W71)))</formula>
    </cfRule>
    <cfRule type="containsText" dxfId="1186" priority="1463" operator="containsText" text="Small Harm">
      <formula>NOT(ISERROR(SEARCH("Small Harm",W71)))</formula>
    </cfRule>
    <cfRule type="containsText" dxfId="1185" priority="1464" operator="containsText" text="Moderate Harm">
      <formula>NOT(ISERROR(SEARCH("Moderate Harm",W71)))</formula>
    </cfRule>
    <cfRule type="containsText" dxfId="1184" priority="1465" operator="containsText" text="Large Harm">
      <formula>NOT(ISERROR(SEARCH("Large Harm",W71)))</formula>
    </cfRule>
  </conditionalFormatting>
  <conditionalFormatting sqref="W75">
    <cfRule type="containsText" dxfId="1183" priority="1466" operator="containsText" text="Trivial Benefit">
      <formula>NOT(ISERROR(SEARCH("Trivial Benefit",W75)))</formula>
    </cfRule>
    <cfRule type="containsText" dxfId="1182" priority="1467" operator="containsText" text="Small Benefit">
      <formula>NOT(ISERROR(SEARCH("Small Benefit",W75)))</formula>
    </cfRule>
    <cfRule type="containsText" dxfId="1181" priority="1468" operator="containsText" text="Moderate Benefit">
      <formula>NOT(ISERROR(SEARCH("Moderate Benefit",W75)))</formula>
    </cfRule>
    <cfRule type="containsText" dxfId="1180" priority="1469" operator="containsText" text="Large Benefit">
      <formula>NOT(ISERROR(SEARCH("Large Benefit",W75)))</formula>
    </cfRule>
    <cfRule type="containsText" dxfId="1179" priority="1470" operator="containsText" text="Trivial Harm">
      <formula>NOT(ISERROR(SEARCH("Trivial Harm",W75)))</formula>
    </cfRule>
    <cfRule type="containsText" dxfId="1178" priority="1471" operator="containsText" text="Small Harm">
      <formula>NOT(ISERROR(SEARCH("Small Harm",W75)))</formula>
    </cfRule>
    <cfRule type="containsText" dxfId="1177" priority="1472" operator="containsText" text="Moderate Harm">
      <formula>NOT(ISERROR(SEARCH("Moderate Harm",W75)))</formula>
    </cfRule>
    <cfRule type="containsText" dxfId="1176" priority="1473" operator="containsText" text="Large Harm">
      <formula>NOT(ISERROR(SEARCH("Large Harm",W75)))</formula>
    </cfRule>
  </conditionalFormatting>
  <conditionalFormatting sqref="W79">
    <cfRule type="containsText" dxfId="1175" priority="1474" operator="containsText" text="Trivial Benefit">
      <formula>NOT(ISERROR(SEARCH("Trivial Benefit",W79)))</formula>
    </cfRule>
    <cfRule type="containsText" dxfId="1174" priority="1475" operator="containsText" text="Small Benefit">
      <formula>NOT(ISERROR(SEARCH("Small Benefit",W79)))</formula>
    </cfRule>
    <cfRule type="containsText" dxfId="1173" priority="1476" operator="containsText" text="Moderate Benefit">
      <formula>NOT(ISERROR(SEARCH("Moderate Benefit",W79)))</formula>
    </cfRule>
    <cfRule type="containsText" dxfId="1172" priority="1477" operator="containsText" text="Large Benefit">
      <formula>NOT(ISERROR(SEARCH("Large Benefit",W79)))</formula>
    </cfRule>
    <cfRule type="containsText" dxfId="1171" priority="1478" operator="containsText" text="Trivial Harm">
      <formula>NOT(ISERROR(SEARCH("Trivial Harm",W79)))</formula>
    </cfRule>
    <cfRule type="containsText" dxfId="1170" priority="1479" operator="containsText" text="Small Harm">
      <formula>NOT(ISERROR(SEARCH("Small Harm",W79)))</formula>
    </cfRule>
    <cfRule type="containsText" dxfId="1169" priority="1480" operator="containsText" text="Moderate Harm">
      <formula>NOT(ISERROR(SEARCH("Moderate Harm",W79)))</formula>
    </cfRule>
    <cfRule type="containsText" dxfId="1168" priority="1481" operator="containsText" text="Large Harm">
      <formula>NOT(ISERROR(SEARCH("Large Harm",W79)))</formula>
    </cfRule>
  </conditionalFormatting>
  <conditionalFormatting sqref="W83">
    <cfRule type="containsText" dxfId="1167" priority="1482" operator="containsText" text="Trivial Benefit">
      <formula>NOT(ISERROR(SEARCH("Trivial Benefit",W83)))</formula>
    </cfRule>
    <cfRule type="containsText" dxfId="1166" priority="1483" operator="containsText" text="Small Benefit">
      <formula>NOT(ISERROR(SEARCH("Small Benefit",W83)))</formula>
    </cfRule>
    <cfRule type="containsText" dxfId="1165" priority="1484" operator="containsText" text="Moderate Benefit">
      <formula>NOT(ISERROR(SEARCH("Moderate Benefit",W83)))</formula>
    </cfRule>
    <cfRule type="containsText" dxfId="1164" priority="1485" operator="containsText" text="Large Benefit">
      <formula>NOT(ISERROR(SEARCH("Large Benefit",W83)))</formula>
    </cfRule>
    <cfRule type="containsText" dxfId="1163" priority="1486" operator="containsText" text="Trivial Harm">
      <formula>NOT(ISERROR(SEARCH("Trivial Harm",W83)))</formula>
    </cfRule>
    <cfRule type="containsText" dxfId="1162" priority="1487" operator="containsText" text="Small Harm">
      <formula>NOT(ISERROR(SEARCH("Small Harm",W83)))</formula>
    </cfRule>
    <cfRule type="containsText" dxfId="1161" priority="1488" operator="containsText" text="Moderate Harm">
      <formula>NOT(ISERROR(SEARCH("Moderate Harm",W83)))</formula>
    </cfRule>
    <cfRule type="containsText" dxfId="1160" priority="1489" operator="containsText" text="Large Harm">
      <formula>NOT(ISERROR(SEARCH("Large Harm",W83)))</formula>
    </cfRule>
  </conditionalFormatting>
  <conditionalFormatting sqref="W87">
    <cfRule type="containsText" dxfId="1159" priority="1490" operator="containsText" text="Trivial Benefit">
      <formula>NOT(ISERROR(SEARCH("Trivial Benefit",W87)))</formula>
    </cfRule>
    <cfRule type="containsText" dxfId="1158" priority="1491" operator="containsText" text="Small Benefit">
      <formula>NOT(ISERROR(SEARCH("Small Benefit",W87)))</formula>
    </cfRule>
    <cfRule type="containsText" dxfId="1157" priority="1492" operator="containsText" text="Moderate Benefit">
      <formula>NOT(ISERROR(SEARCH("Moderate Benefit",W87)))</formula>
    </cfRule>
    <cfRule type="containsText" dxfId="1156" priority="1493" operator="containsText" text="Large Benefit">
      <formula>NOT(ISERROR(SEARCH("Large Benefit",W87)))</formula>
    </cfRule>
    <cfRule type="containsText" dxfId="1155" priority="1494" operator="containsText" text="Trivial Harm">
      <formula>NOT(ISERROR(SEARCH("Trivial Harm",W87)))</formula>
    </cfRule>
    <cfRule type="containsText" dxfId="1154" priority="1495" operator="containsText" text="Small Harm">
      <formula>NOT(ISERROR(SEARCH("Small Harm",W87)))</formula>
    </cfRule>
    <cfRule type="containsText" dxfId="1153" priority="1496" operator="containsText" text="Moderate Harm">
      <formula>NOT(ISERROR(SEARCH("Moderate Harm",W87)))</formula>
    </cfRule>
    <cfRule type="containsText" dxfId="1152" priority="1497" operator="containsText" text="Large Harm">
      <formula>NOT(ISERROR(SEARCH("Large Harm",W87)))</formula>
    </cfRule>
  </conditionalFormatting>
  <conditionalFormatting sqref="X83">
    <cfRule type="containsText" dxfId="1151" priority="1498" operator="containsText" text="Trivial Benefit">
      <formula>NOT(ISERROR(SEARCH("Trivial Benefit",X83)))</formula>
    </cfRule>
    <cfRule type="containsText" dxfId="1150" priority="1499" operator="containsText" text="Small Benefit">
      <formula>NOT(ISERROR(SEARCH("Small Benefit",X83)))</formula>
    </cfRule>
    <cfRule type="containsText" dxfId="1149" priority="1500" operator="containsText" text="Moderate Benefit">
      <formula>NOT(ISERROR(SEARCH("Moderate Benefit",X83)))</formula>
    </cfRule>
    <cfRule type="containsText" dxfId="1148" priority="1501" operator="containsText" text="Large Benefit">
      <formula>NOT(ISERROR(SEARCH("Large Benefit",X83)))</formula>
    </cfRule>
    <cfRule type="containsText" dxfId="1147" priority="1502" operator="containsText" text="Trivial Harm">
      <formula>NOT(ISERROR(SEARCH("Trivial Harm",X83)))</formula>
    </cfRule>
    <cfRule type="containsText" dxfId="1146" priority="1503" operator="containsText" text="Small Harm">
      <formula>NOT(ISERROR(SEARCH("Small Harm",X83)))</formula>
    </cfRule>
    <cfRule type="containsText" dxfId="1145" priority="1504" operator="containsText" text="Moderate Harm">
      <formula>NOT(ISERROR(SEARCH("Moderate Harm",X83)))</formula>
    </cfRule>
    <cfRule type="containsText" dxfId="1144" priority="1505" operator="containsText" text="Large Harm">
      <formula>NOT(ISERROR(SEARCH("Large Harm",X83)))</formula>
    </cfRule>
  </conditionalFormatting>
  <conditionalFormatting sqref="X79">
    <cfRule type="containsText" dxfId="1143" priority="1506" operator="containsText" text="Trivial Benefit">
      <formula>NOT(ISERROR(SEARCH("Trivial Benefit",X79)))</formula>
    </cfRule>
    <cfRule type="containsText" dxfId="1142" priority="1507" operator="containsText" text="Small Benefit">
      <formula>NOT(ISERROR(SEARCH("Small Benefit",X79)))</formula>
    </cfRule>
    <cfRule type="containsText" dxfId="1141" priority="1508" operator="containsText" text="Moderate Benefit">
      <formula>NOT(ISERROR(SEARCH("Moderate Benefit",X79)))</formula>
    </cfRule>
    <cfRule type="containsText" dxfId="1140" priority="1509" operator="containsText" text="Large Benefit">
      <formula>NOT(ISERROR(SEARCH("Large Benefit",X79)))</formula>
    </cfRule>
    <cfRule type="containsText" dxfId="1139" priority="1510" operator="containsText" text="Trivial Harm">
      <formula>NOT(ISERROR(SEARCH("Trivial Harm",X79)))</formula>
    </cfRule>
    <cfRule type="containsText" dxfId="1138" priority="1511" operator="containsText" text="Small Harm">
      <formula>NOT(ISERROR(SEARCH("Small Harm",X79)))</formula>
    </cfRule>
    <cfRule type="containsText" dxfId="1137" priority="1512" operator="containsText" text="Moderate Harm">
      <formula>NOT(ISERROR(SEARCH("Moderate Harm",X79)))</formula>
    </cfRule>
    <cfRule type="containsText" dxfId="1136" priority="1513" operator="containsText" text="Large Harm">
      <formula>NOT(ISERROR(SEARCH("Large Harm",X79)))</formula>
    </cfRule>
  </conditionalFormatting>
  <conditionalFormatting sqref="X75">
    <cfRule type="containsText" dxfId="1135" priority="1514" operator="containsText" text="Trivial Benefit">
      <formula>NOT(ISERROR(SEARCH("Trivial Benefit",X75)))</formula>
    </cfRule>
    <cfRule type="containsText" dxfId="1134" priority="1515" operator="containsText" text="Small Benefit">
      <formula>NOT(ISERROR(SEARCH("Small Benefit",X75)))</formula>
    </cfRule>
    <cfRule type="containsText" dxfId="1133" priority="1516" operator="containsText" text="Moderate Benefit">
      <formula>NOT(ISERROR(SEARCH("Moderate Benefit",X75)))</formula>
    </cfRule>
    <cfRule type="containsText" dxfId="1132" priority="1517" operator="containsText" text="Large Benefit">
      <formula>NOT(ISERROR(SEARCH("Large Benefit",X75)))</formula>
    </cfRule>
    <cfRule type="containsText" dxfId="1131" priority="1518" operator="containsText" text="Trivial Harm">
      <formula>NOT(ISERROR(SEARCH("Trivial Harm",X75)))</formula>
    </cfRule>
    <cfRule type="containsText" dxfId="1130" priority="1519" operator="containsText" text="Small Harm">
      <formula>NOT(ISERROR(SEARCH("Small Harm",X75)))</formula>
    </cfRule>
    <cfRule type="containsText" dxfId="1129" priority="1520" operator="containsText" text="Moderate Harm">
      <formula>NOT(ISERROR(SEARCH("Moderate Harm",X75)))</formula>
    </cfRule>
    <cfRule type="containsText" dxfId="1128" priority="1521" operator="containsText" text="Large Harm">
      <formula>NOT(ISERROR(SEARCH("Large Harm",X75)))</formula>
    </cfRule>
  </conditionalFormatting>
  <conditionalFormatting sqref="X71">
    <cfRule type="containsText" dxfId="1127" priority="1522" operator="containsText" text="Trivial Benefit">
      <formula>NOT(ISERROR(SEARCH("Trivial Benefit",X71)))</formula>
    </cfRule>
    <cfRule type="containsText" dxfId="1126" priority="1523" operator="containsText" text="Small Benefit">
      <formula>NOT(ISERROR(SEARCH("Small Benefit",X71)))</formula>
    </cfRule>
    <cfRule type="containsText" dxfId="1125" priority="1524" operator="containsText" text="Moderate Benefit">
      <formula>NOT(ISERROR(SEARCH("Moderate Benefit",X71)))</formula>
    </cfRule>
    <cfRule type="containsText" dxfId="1124" priority="1525" operator="containsText" text="Large Benefit">
      <formula>NOT(ISERROR(SEARCH("Large Benefit",X71)))</formula>
    </cfRule>
    <cfRule type="containsText" dxfId="1123" priority="1526" operator="containsText" text="Trivial Harm">
      <formula>NOT(ISERROR(SEARCH("Trivial Harm",X71)))</formula>
    </cfRule>
    <cfRule type="containsText" dxfId="1122" priority="1527" operator="containsText" text="Small Harm">
      <formula>NOT(ISERROR(SEARCH("Small Harm",X71)))</formula>
    </cfRule>
    <cfRule type="containsText" dxfId="1121" priority="1528" operator="containsText" text="Moderate Harm">
      <formula>NOT(ISERROR(SEARCH("Moderate Harm",X71)))</formula>
    </cfRule>
    <cfRule type="containsText" dxfId="1120" priority="1529" operator="containsText" text="Large Harm">
      <formula>NOT(ISERROR(SEARCH("Large Harm",X71)))</formula>
    </cfRule>
  </conditionalFormatting>
  <conditionalFormatting sqref="X67">
    <cfRule type="containsText" dxfId="1119" priority="1530" operator="containsText" text="Trivial Benefit">
      <formula>NOT(ISERROR(SEARCH("Trivial Benefit",X67)))</formula>
    </cfRule>
    <cfRule type="containsText" dxfId="1118" priority="1531" operator="containsText" text="Small Benefit">
      <formula>NOT(ISERROR(SEARCH("Small Benefit",X67)))</formula>
    </cfRule>
    <cfRule type="containsText" dxfId="1117" priority="1532" operator="containsText" text="Moderate Benefit">
      <formula>NOT(ISERROR(SEARCH("Moderate Benefit",X67)))</formula>
    </cfRule>
    <cfRule type="containsText" dxfId="1116" priority="1533" operator="containsText" text="Large Benefit">
      <formula>NOT(ISERROR(SEARCH("Large Benefit",X67)))</formula>
    </cfRule>
    <cfRule type="containsText" dxfId="1115" priority="1534" operator="containsText" text="Trivial Harm">
      <formula>NOT(ISERROR(SEARCH("Trivial Harm",X67)))</formula>
    </cfRule>
    <cfRule type="containsText" dxfId="1114" priority="1535" operator="containsText" text="Small Harm">
      <formula>NOT(ISERROR(SEARCH("Small Harm",X67)))</formula>
    </cfRule>
    <cfRule type="containsText" dxfId="1113" priority="1536" operator="containsText" text="Moderate Harm">
      <formula>NOT(ISERROR(SEARCH("Moderate Harm",X67)))</formula>
    </cfRule>
    <cfRule type="containsText" dxfId="1112" priority="1537" operator="containsText" text="Large Harm">
      <formula>NOT(ISERROR(SEARCH("Large Harm",X67)))</formula>
    </cfRule>
  </conditionalFormatting>
  <conditionalFormatting sqref="X63">
    <cfRule type="containsText" dxfId="1111" priority="1538" operator="containsText" text="Trivial Benefit">
      <formula>NOT(ISERROR(SEARCH("Trivial Benefit",X63)))</formula>
    </cfRule>
    <cfRule type="containsText" dxfId="1110" priority="1539" operator="containsText" text="Small Benefit">
      <formula>NOT(ISERROR(SEARCH("Small Benefit",X63)))</formula>
    </cfRule>
    <cfRule type="containsText" dxfId="1109" priority="1540" operator="containsText" text="Moderate Benefit">
      <formula>NOT(ISERROR(SEARCH("Moderate Benefit",X63)))</formula>
    </cfRule>
    <cfRule type="containsText" dxfId="1108" priority="1541" operator="containsText" text="Large Benefit">
      <formula>NOT(ISERROR(SEARCH("Large Benefit",X63)))</formula>
    </cfRule>
    <cfRule type="containsText" dxfId="1107" priority="1542" operator="containsText" text="Trivial Harm">
      <formula>NOT(ISERROR(SEARCH("Trivial Harm",X63)))</formula>
    </cfRule>
    <cfRule type="containsText" dxfId="1106" priority="1543" operator="containsText" text="Small Harm">
      <formula>NOT(ISERROR(SEARCH("Small Harm",X63)))</formula>
    </cfRule>
    <cfRule type="containsText" dxfId="1105" priority="1544" operator="containsText" text="Moderate Harm">
      <formula>NOT(ISERROR(SEARCH("Moderate Harm",X63)))</formula>
    </cfRule>
    <cfRule type="containsText" dxfId="1104" priority="1545" operator="containsText" text="Large Harm">
      <formula>NOT(ISERROR(SEARCH("Large Harm",X63)))</formula>
    </cfRule>
  </conditionalFormatting>
  <conditionalFormatting sqref="X59">
    <cfRule type="containsText" dxfId="1103" priority="1546" operator="containsText" text="Trivial Benefit">
      <formula>NOT(ISERROR(SEARCH("Trivial Benefit",X59)))</formula>
    </cfRule>
    <cfRule type="containsText" dxfId="1102" priority="1547" operator="containsText" text="Small Benefit">
      <formula>NOT(ISERROR(SEARCH("Small Benefit",X59)))</formula>
    </cfRule>
    <cfRule type="containsText" dxfId="1101" priority="1548" operator="containsText" text="Moderate Benefit">
      <formula>NOT(ISERROR(SEARCH("Moderate Benefit",X59)))</formula>
    </cfRule>
    <cfRule type="containsText" dxfId="1100" priority="1549" operator="containsText" text="Large Benefit">
      <formula>NOT(ISERROR(SEARCH("Large Benefit",X59)))</formula>
    </cfRule>
    <cfRule type="containsText" dxfId="1099" priority="1550" operator="containsText" text="Trivial Harm">
      <formula>NOT(ISERROR(SEARCH("Trivial Harm",X59)))</formula>
    </cfRule>
    <cfRule type="containsText" dxfId="1098" priority="1551" operator="containsText" text="Small Harm">
      <formula>NOT(ISERROR(SEARCH("Small Harm",X59)))</formula>
    </cfRule>
    <cfRule type="containsText" dxfId="1097" priority="1552" operator="containsText" text="Moderate Harm">
      <formula>NOT(ISERROR(SEARCH("Moderate Harm",X59)))</formula>
    </cfRule>
    <cfRule type="containsText" dxfId="1096" priority="1553" operator="containsText" text="Large Harm">
      <formula>NOT(ISERROR(SEARCH("Large Harm",X59)))</formula>
    </cfRule>
  </conditionalFormatting>
  <conditionalFormatting sqref="X55">
    <cfRule type="containsText" dxfId="1095" priority="1554" operator="containsText" text="Trivial Benefit">
      <formula>NOT(ISERROR(SEARCH("Trivial Benefit",X55)))</formula>
    </cfRule>
    <cfRule type="containsText" dxfId="1094" priority="1555" operator="containsText" text="Small Benefit">
      <formula>NOT(ISERROR(SEARCH("Small Benefit",X55)))</formula>
    </cfRule>
    <cfRule type="containsText" dxfId="1093" priority="1556" operator="containsText" text="Moderate Benefit">
      <formula>NOT(ISERROR(SEARCH("Moderate Benefit",X55)))</formula>
    </cfRule>
    <cfRule type="containsText" dxfId="1092" priority="1557" operator="containsText" text="Large Benefit">
      <formula>NOT(ISERROR(SEARCH("Large Benefit",X55)))</formula>
    </cfRule>
    <cfRule type="containsText" dxfId="1091" priority="1558" operator="containsText" text="Trivial Harm">
      <formula>NOT(ISERROR(SEARCH("Trivial Harm",X55)))</formula>
    </cfRule>
    <cfRule type="containsText" dxfId="1090" priority="1559" operator="containsText" text="Small Harm">
      <formula>NOT(ISERROR(SEARCH("Small Harm",X55)))</formula>
    </cfRule>
    <cfRule type="containsText" dxfId="1089" priority="1560" operator="containsText" text="Moderate Harm">
      <formula>NOT(ISERROR(SEARCH("Moderate Harm",X55)))</formula>
    </cfRule>
    <cfRule type="containsText" dxfId="1088" priority="1561" operator="containsText" text="Large Harm">
      <formula>NOT(ISERROR(SEARCH("Large Harm",X55)))</formula>
    </cfRule>
  </conditionalFormatting>
  <conditionalFormatting sqref="X51">
    <cfRule type="containsText" dxfId="1087" priority="1562" operator="containsText" text="Trivial Benefit">
      <formula>NOT(ISERROR(SEARCH("Trivial Benefit",X51)))</formula>
    </cfRule>
    <cfRule type="containsText" dxfId="1086" priority="1563" operator="containsText" text="Small Benefit">
      <formula>NOT(ISERROR(SEARCH("Small Benefit",X51)))</formula>
    </cfRule>
    <cfRule type="containsText" dxfId="1085" priority="1564" operator="containsText" text="Moderate Benefit">
      <formula>NOT(ISERROR(SEARCH("Moderate Benefit",X51)))</formula>
    </cfRule>
    <cfRule type="containsText" dxfId="1084" priority="1565" operator="containsText" text="Large Benefit">
      <formula>NOT(ISERROR(SEARCH("Large Benefit",X51)))</formula>
    </cfRule>
    <cfRule type="containsText" dxfId="1083" priority="1566" operator="containsText" text="Trivial Harm">
      <formula>NOT(ISERROR(SEARCH("Trivial Harm",X51)))</formula>
    </cfRule>
    <cfRule type="containsText" dxfId="1082" priority="1567" operator="containsText" text="Small Harm">
      <formula>NOT(ISERROR(SEARCH("Small Harm",X51)))</formula>
    </cfRule>
    <cfRule type="containsText" dxfId="1081" priority="1568" operator="containsText" text="Moderate Harm">
      <formula>NOT(ISERROR(SEARCH("Moderate Harm",X51)))</formula>
    </cfRule>
    <cfRule type="containsText" dxfId="1080" priority="1569" operator="containsText" text="Large Harm">
      <formula>NOT(ISERROR(SEARCH("Large Harm",X51)))</formula>
    </cfRule>
  </conditionalFormatting>
  <conditionalFormatting sqref="X47">
    <cfRule type="containsText" dxfId="1079" priority="1570" operator="containsText" text="Trivial Benefit">
      <formula>NOT(ISERROR(SEARCH("Trivial Benefit",X47)))</formula>
    </cfRule>
    <cfRule type="containsText" dxfId="1078" priority="1571" operator="containsText" text="Small Benefit">
      <formula>NOT(ISERROR(SEARCH("Small Benefit",X47)))</formula>
    </cfRule>
    <cfRule type="containsText" dxfId="1077" priority="1572" operator="containsText" text="Moderate Benefit">
      <formula>NOT(ISERROR(SEARCH("Moderate Benefit",X47)))</formula>
    </cfRule>
    <cfRule type="containsText" dxfId="1076" priority="1573" operator="containsText" text="Large Benefit">
      <formula>NOT(ISERROR(SEARCH("Large Benefit",X47)))</formula>
    </cfRule>
    <cfRule type="containsText" dxfId="1075" priority="1574" operator="containsText" text="Trivial Harm">
      <formula>NOT(ISERROR(SEARCH("Trivial Harm",X47)))</formula>
    </cfRule>
    <cfRule type="containsText" dxfId="1074" priority="1575" operator="containsText" text="Small Harm">
      <formula>NOT(ISERROR(SEARCH("Small Harm",X47)))</formula>
    </cfRule>
    <cfRule type="containsText" dxfId="1073" priority="1576" operator="containsText" text="Moderate Harm">
      <formula>NOT(ISERROR(SEARCH("Moderate Harm",X47)))</formula>
    </cfRule>
    <cfRule type="containsText" dxfId="1072" priority="1577" operator="containsText" text="Large Harm">
      <formula>NOT(ISERROR(SEARCH("Large Harm",X47)))</formula>
    </cfRule>
  </conditionalFormatting>
  <conditionalFormatting sqref="X43">
    <cfRule type="containsText" dxfId="1071" priority="1578" operator="containsText" text="Trivial Benefit">
      <formula>NOT(ISERROR(SEARCH("Trivial Benefit",X43)))</formula>
    </cfRule>
    <cfRule type="containsText" dxfId="1070" priority="1579" operator="containsText" text="Small Benefit">
      <formula>NOT(ISERROR(SEARCH("Small Benefit",X43)))</formula>
    </cfRule>
    <cfRule type="containsText" dxfId="1069" priority="1580" operator="containsText" text="Moderate Benefit">
      <formula>NOT(ISERROR(SEARCH("Moderate Benefit",X43)))</formula>
    </cfRule>
    <cfRule type="containsText" dxfId="1068" priority="1581" operator="containsText" text="Large Benefit">
      <formula>NOT(ISERROR(SEARCH("Large Benefit",X43)))</formula>
    </cfRule>
    <cfRule type="containsText" dxfId="1067" priority="1582" operator="containsText" text="Trivial Harm">
      <formula>NOT(ISERROR(SEARCH("Trivial Harm",X43)))</formula>
    </cfRule>
    <cfRule type="containsText" dxfId="1066" priority="1583" operator="containsText" text="Small Harm">
      <formula>NOT(ISERROR(SEARCH("Small Harm",X43)))</formula>
    </cfRule>
    <cfRule type="containsText" dxfId="1065" priority="1584" operator="containsText" text="Moderate Harm">
      <formula>NOT(ISERROR(SEARCH("Moderate Harm",X43)))</formula>
    </cfRule>
    <cfRule type="containsText" dxfId="1064" priority="1585" operator="containsText" text="Large Harm">
      <formula>NOT(ISERROR(SEARCH("Large Harm",X43)))</formula>
    </cfRule>
  </conditionalFormatting>
  <conditionalFormatting sqref="X39">
    <cfRule type="containsText" dxfId="1063" priority="1586" operator="containsText" text="Trivial Benefit">
      <formula>NOT(ISERROR(SEARCH("Trivial Benefit",X39)))</formula>
    </cfRule>
    <cfRule type="containsText" dxfId="1062" priority="1587" operator="containsText" text="Small Benefit">
      <formula>NOT(ISERROR(SEARCH("Small Benefit",X39)))</formula>
    </cfRule>
    <cfRule type="containsText" dxfId="1061" priority="1588" operator="containsText" text="Moderate Benefit">
      <formula>NOT(ISERROR(SEARCH("Moderate Benefit",X39)))</formula>
    </cfRule>
    <cfRule type="containsText" dxfId="1060" priority="1589" operator="containsText" text="Large Benefit">
      <formula>NOT(ISERROR(SEARCH("Large Benefit",X39)))</formula>
    </cfRule>
    <cfRule type="containsText" dxfId="1059" priority="1590" operator="containsText" text="Trivial Harm">
      <formula>NOT(ISERROR(SEARCH("Trivial Harm",X39)))</formula>
    </cfRule>
    <cfRule type="containsText" dxfId="1058" priority="1591" operator="containsText" text="Small Harm">
      <formula>NOT(ISERROR(SEARCH("Small Harm",X39)))</formula>
    </cfRule>
    <cfRule type="containsText" dxfId="1057" priority="1592" operator="containsText" text="Moderate Harm">
      <formula>NOT(ISERROR(SEARCH("Moderate Harm",X39)))</formula>
    </cfRule>
    <cfRule type="containsText" dxfId="1056" priority="1593" operator="containsText" text="Large Harm">
      <formula>NOT(ISERROR(SEARCH("Large Harm",X39)))</formula>
    </cfRule>
  </conditionalFormatting>
  <conditionalFormatting sqref="X35">
    <cfRule type="containsText" dxfId="1055" priority="1594" operator="containsText" text="Trivial Benefit">
      <formula>NOT(ISERROR(SEARCH("Trivial Benefit",X35)))</formula>
    </cfRule>
    <cfRule type="containsText" dxfId="1054" priority="1595" operator="containsText" text="Small Benefit">
      <formula>NOT(ISERROR(SEARCH("Small Benefit",X35)))</formula>
    </cfRule>
    <cfRule type="containsText" dxfId="1053" priority="1596" operator="containsText" text="Moderate Benefit">
      <formula>NOT(ISERROR(SEARCH("Moderate Benefit",X35)))</formula>
    </cfRule>
    <cfRule type="containsText" dxfId="1052" priority="1597" operator="containsText" text="Large Benefit">
      <formula>NOT(ISERROR(SEARCH("Large Benefit",X35)))</formula>
    </cfRule>
    <cfRule type="containsText" dxfId="1051" priority="1598" operator="containsText" text="Trivial Harm">
      <formula>NOT(ISERROR(SEARCH("Trivial Harm",X35)))</formula>
    </cfRule>
    <cfRule type="containsText" dxfId="1050" priority="1599" operator="containsText" text="Small Harm">
      <formula>NOT(ISERROR(SEARCH("Small Harm",X35)))</formula>
    </cfRule>
    <cfRule type="containsText" dxfId="1049" priority="1600" operator="containsText" text="Moderate Harm">
      <formula>NOT(ISERROR(SEARCH("Moderate Harm",X35)))</formula>
    </cfRule>
    <cfRule type="containsText" dxfId="1048" priority="1601" operator="containsText" text="Large Harm">
      <formula>NOT(ISERROR(SEARCH("Large Harm",X35)))</formula>
    </cfRule>
  </conditionalFormatting>
  <conditionalFormatting sqref="X31">
    <cfRule type="containsText" dxfId="1047" priority="1602" operator="containsText" text="Trivial Benefit">
      <formula>NOT(ISERROR(SEARCH("Trivial Benefit",X31)))</formula>
    </cfRule>
    <cfRule type="containsText" dxfId="1046" priority="1603" operator="containsText" text="Small Benefit">
      <formula>NOT(ISERROR(SEARCH("Small Benefit",X31)))</formula>
    </cfRule>
    <cfRule type="containsText" dxfId="1045" priority="1604" operator="containsText" text="Moderate Benefit">
      <formula>NOT(ISERROR(SEARCH("Moderate Benefit",X31)))</formula>
    </cfRule>
    <cfRule type="containsText" dxfId="1044" priority="1605" operator="containsText" text="Large Benefit">
      <formula>NOT(ISERROR(SEARCH("Large Benefit",X31)))</formula>
    </cfRule>
    <cfRule type="containsText" dxfId="1043" priority="1606" operator="containsText" text="Trivial Harm">
      <formula>NOT(ISERROR(SEARCH("Trivial Harm",X31)))</formula>
    </cfRule>
    <cfRule type="containsText" dxfId="1042" priority="1607" operator="containsText" text="Small Harm">
      <formula>NOT(ISERROR(SEARCH("Small Harm",X31)))</formula>
    </cfRule>
    <cfRule type="containsText" dxfId="1041" priority="1608" operator="containsText" text="Moderate Harm">
      <formula>NOT(ISERROR(SEARCH("Moderate Harm",X31)))</formula>
    </cfRule>
    <cfRule type="containsText" dxfId="1040" priority="1609" operator="containsText" text="Large Harm">
      <formula>NOT(ISERROR(SEARCH("Large Harm",X31)))</formula>
    </cfRule>
  </conditionalFormatting>
  <conditionalFormatting sqref="X27">
    <cfRule type="containsText" dxfId="1039" priority="1610" operator="containsText" text="Trivial Benefit">
      <formula>NOT(ISERROR(SEARCH("Trivial Benefit",X27)))</formula>
    </cfRule>
    <cfRule type="containsText" dxfId="1038" priority="1611" operator="containsText" text="Small Benefit">
      <formula>NOT(ISERROR(SEARCH("Small Benefit",X27)))</formula>
    </cfRule>
    <cfRule type="containsText" dxfId="1037" priority="1612" operator="containsText" text="Moderate Benefit">
      <formula>NOT(ISERROR(SEARCH("Moderate Benefit",X27)))</formula>
    </cfRule>
    <cfRule type="containsText" dxfId="1036" priority="1613" operator="containsText" text="Large Benefit">
      <formula>NOT(ISERROR(SEARCH("Large Benefit",X27)))</formula>
    </cfRule>
    <cfRule type="containsText" dxfId="1035" priority="1614" operator="containsText" text="Trivial Harm">
      <formula>NOT(ISERROR(SEARCH("Trivial Harm",X27)))</formula>
    </cfRule>
    <cfRule type="containsText" dxfId="1034" priority="1615" operator="containsText" text="Small Harm">
      <formula>NOT(ISERROR(SEARCH("Small Harm",X27)))</formula>
    </cfRule>
    <cfRule type="containsText" dxfId="1033" priority="1616" operator="containsText" text="Moderate Harm">
      <formula>NOT(ISERROR(SEARCH("Moderate Harm",X27)))</formula>
    </cfRule>
    <cfRule type="containsText" dxfId="1032" priority="1617" operator="containsText" text="Large Harm">
      <formula>NOT(ISERROR(SEARCH("Large Harm",X27)))</formula>
    </cfRule>
  </conditionalFormatting>
  <conditionalFormatting sqref="X23">
    <cfRule type="containsText" dxfId="1031" priority="1618" operator="containsText" text="Trivial Benefit">
      <formula>NOT(ISERROR(SEARCH("Trivial Benefit",X23)))</formula>
    </cfRule>
    <cfRule type="containsText" dxfId="1030" priority="1619" operator="containsText" text="Small Benefit">
      <formula>NOT(ISERROR(SEARCH("Small Benefit",X23)))</formula>
    </cfRule>
    <cfRule type="containsText" dxfId="1029" priority="1620" operator="containsText" text="Moderate Benefit">
      <formula>NOT(ISERROR(SEARCH("Moderate Benefit",X23)))</formula>
    </cfRule>
    <cfRule type="containsText" dxfId="1028" priority="1621" operator="containsText" text="Large Benefit">
      <formula>NOT(ISERROR(SEARCH("Large Benefit",X23)))</formula>
    </cfRule>
    <cfRule type="containsText" dxfId="1027" priority="1622" operator="containsText" text="Trivial Harm">
      <formula>NOT(ISERROR(SEARCH("Trivial Harm",X23)))</formula>
    </cfRule>
    <cfRule type="containsText" dxfId="1026" priority="1623" operator="containsText" text="Small Harm">
      <formula>NOT(ISERROR(SEARCH("Small Harm",X23)))</formula>
    </cfRule>
    <cfRule type="containsText" dxfId="1025" priority="1624" operator="containsText" text="Moderate Harm">
      <formula>NOT(ISERROR(SEARCH("Moderate Harm",X23)))</formula>
    </cfRule>
    <cfRule type="containsText" dxfId="1024" priority="1625" operator="containsText" text="Large Harm">
      <formula>NOT(ISERROR(SEARCH("Large Harm",X23)))</formula>
    </cfRule>
  </conditionalFormatting>
  <conditionalFormatting sqref="X19">
    <cfRule type="containsText" dxfId="1023" priority="1626" operator="containsText" text="Trivial Benefit">
      <formula>NOT(ISERROR(SEARCH("Trivial Benefit",X19)))</formula>
    </cfRule>
    <cfRule type="containsText" dxfId="1022" priority="1627" operator="containsText" text="Small Benefit">
      <formula>NOT(ISERROR(SEARCH("Small Benefit",X19)))</formula>
    </cfRule>
    <cfRule type="containsText" dxfId="1021" priority="1628" operator="containsText" text="Moderate Benefit">
      <formula>NOT(ISERROR(SEARCH("Moderate Benefit",X19)))</formula>
    </cfRule>
    <cfRule type="containsText" dxfId="1020" priority="1629" operator="containsText" text="Large Benefit">
      <formula>NOT(ISERROR(SEARCH("Large Benefit",X19)))</formula>
    </cfRule>
    <cfRule type="containsText" dxfId="1019" priority="1630" operator="containsText" text="Trivial Harm">
      <formula>NOT(ISERROR(SEARCH("Trivial Harm",X19)))</formula>
    </cfRule>
    <cfRule type="containsText" dxfId="1018" priority="1631" operator="containsText" text="Small Harm">
      <formula>NOT(ISERROR(SEARCH("Small Harm",X19)))</formula>
    </cfRule>
    <cfRule type="containsText" dxfId="1017" priority="1632" operator="containsText" text="Moderate Harm">
      <formula>NOT(ISERROR(SEARCH("Moderate Harm",X19)))</formula>
    </cfRule>
    <cfRule type="containsText" dxfId="1016" priority="1633" operator="containsText" text="Large Harm">
      <formula>NOT(ISERROR(SEARCH("Large Harm",X19)))</formula>
    </cfRule>
  </conditionalFormatting>
  <conditionalFormatting sqref="X15">
    <cfRule type="containsText" dxfId="1015" priority="1634" operator="containsText" text="Trivial Benefit">
      <formula>NOT(ISERROR(SEARCH("Trivial Benefit",X15)))</formula>
    </cfRule>
    <cfRule type="containsText" dxfId="1014" priority="1635" operator="containsText" text="Small Benefit">
      <formula>NOT(ISERROR(SEARCH("Small Benefit",X15)))</formula>
    </cfRule>
    <cfRule type="containsText" dxfId="1013" priority="1636" operator="containsText" text="Moderate Benefit">
      <formula>NOT(ISERROR(SEARCH("Moderate Benefit",X15)))</formula>
    </cfRule>
    <cfRule type="containsText" dxfId="1012" priority="1637" operator="containsText" text="Large Benefit">
      <formula>NOT(ISERROR(SEARCH("Large Benefit",X15)))</formula>
    </cfRule>
    <cfRule type="containsText" dxfId="1011" priority="1638" operator="containsText" text="Trivial Harm">
      <formula>NOT(ISERROR(SEARCH("Trivial Harm",X15)))</formula>
    </cfRule>
    <cfRule type="containsText" dxfId="1010" priority="1639" operator="containsText" text="Small Harm">
      <formula>NOT(ISERROR(SEARCH("Small Harm",X15)))</formula>
    </cfRule>
    <cfRule type="containsText" dxfId="1009" priority="1640" operator="containsText" text="Moderate Harm">
      <formula>NOT(ISERROR(SEARCH("Moderate Harm",X15)))</formula>
    </cfRule>
    <cfRule type="containsText" dxfId="1008" priority="1641" operator="containsText" text="Large Harm">
      <formula>NOT(ISERROR(SEARCH("Large Harm",X15)))</formula>
    </cfRule>
  </conditionalFormatting>
  <conditionalFormatting sqref="X11">
    <cfRule type="containsText" dxfId="1007" priority="1642" operator="containsText" text="Trivial Benefit">
      <formula>NOT(ISERROR(SEARCH("Trivial Benefit",X11)))</formula>
    </cfRule>
    <cfRule type="containsText" dxfId="1006" priority="1643" operator="containsText" text="Small Benefit">
      <formula>NOT(ISERROR(SEARCH("Small Benefit",X11)))</formula>
    </cfRule>
    <cfRule type="containsText" dxfId="1005" priority="1644" operator="containsText" text="Moderate Benefit">
      <formula>NOT(ISERROR(SEARCH("Moderate Benefit",X11)))</formula>
    </cfRule>
    <cfRule type="containsText" dxfId="1004" priority="1645" operator="containsText" text="Large Benefit">
      <formula>NOT(ISERROR(SEARCH("Large Benefit",X11)))</formula>
    </cfRule>
    <cfRule type="containsText" dxfId="1003" priority="1646" operator="containsText" text="Trivial Harm">
      <formula>NOT(ISERROR(SEARCH("Trivial Harm",X11)))</formula>
    </cfRule>
    <cfRule type="containsText" dxfId="1002" priority="1647" operator="containsText" text="Small Harm">
      <formula>NOT(ISERROR(SEARCH("Small Harm",X11)))</formula>
    </cfRule>
    <cfRule type="containsText" dxfId="1001" priority="1648" operator="containsText" text="Moderate Harm">
      <formula>NOT(ISERROR(SEARCH("Moderate Harm",X11)))</formula>
    </cfRule>
    <cfRule type="containsText" dxfId="1000" priority="1649" operator="containsText" text="Large Harm">
      <formula>NOT(ISERROR(SEARCH("Large Harm",X11)))</formula>
    </cfRule>
  </conditionalFormatting>
  <conditionalFormatting sqref="Y67">
    <cfRule type="containsText" dxfId="999" priority="1650" operator="containsText" text="Trivial Benefit">
      <formula>NOT(ISERROR(SEARCH("Trivial Benefit",Y67)))</formula>
    </cfRule>
    <cfRule type="containsText" dxfId="998" priority="1651" operator="containsText" text="Small Benefit">
      <formula>NOT(ISERROR(SEARCH("Small Benefit",Y67)))</formula>
    </cfRule>
    <cfRule type="containsText" dxfId="997" priority="1652" operator="containsText" text="Moderate Benefit">
      <formula>NOT(ISERROR(SEARCH("Moderate Benefit",Y67)))</formula>
    </cfRule>
    <cfRule type="containsText" dxfId="996" priority="1653" operator="containsText" text="Large Benefit">
      <formula>NOT(ISERROR(SEARCH("Large Benefit",Y67)))</formula>
    </cfRule>
    <cfRule type="containsText" dxfId="995" priority="1654" operator="containsText" text="Trivial Harm">
      <formula>NOT(ISERROR(SEARCH("Trivial Harm",Y67)))</formula>
    </cfRule>
    <cfRule type="containsText" dxfId="994" priority="1655" operator="containsText" text="Small Harm">
      <formula>NOT(ISERROR(SEARCH("Small Harm",Y67)))</formula>
    </cfRule>
    <cfRule type="containsText" dxfId="993" priority="1656" operator="containsText" text="Moderate Harm">
      <formula>NOT(ISERROR(SEARCH("Moderate Harm",Y67)))</formula>
    </cfRule>
    <cfRule type="containsText" dxfId="992" priority="1657" operator="containsText" text="Large Harm">
      <formula>NOT(ISERROR(SEARCH("Large Harm",Y67)))</formula>
    </cfRule>
  </conditionalFormatting>
  <conditionalFormatting sqref="Y71">
    <cfRule type="containsText" dxfId="991" priority="1658" operator="containsText" text="Trivial Benefit">
      <formula>NOT(ISERROR(SEARCH("Trivial Benefit",Y71)))</formula>
    </cfRule>
    <cfRule type="containsText" dxfId="990" priority="1659" operator="containsText" text="Small Benefit">
      <formula>NOT(ISERROR(SEARCH("Small Benefit",Y71)))</formula>
    </cfRule>
    <cfRule type="containsText" dxfId="989" priority="1660" operator="containsText" text="Moderate Benefit">
      <formula>NOT(ISERROR(SEARCH("Moderate Benefit",Y71)))</formula>
    </cfRule>
    <cfRule type="containsText" dxfId="988" priority="1661" operator="containsText" text="Large Benefit">
      <formula>NOT(ISERROR(SEARCH("Large Benefit",Y71)))</formula>
    </cfRule>
    <cfRule type="containsText" dxfId="987" priority="1662" operator="containsText" text="Trivial Harm">
      <formula>NOT(ISERROR(SEARCH("Trivial Harm",Y71)))</formula>
    </cfRule>
    <cfRule type="containsText" dxfId="986" priority="1663" operator="containsText" text="Small Harm">
      <formula>NOT(ISERROR(SEARCH("Small Harm",Y71)))</formula>
    </cfRule>
    <cfRule type="containsText" dxfId="985" priority="1664" operator="containsText" text="Moderate Harm">
      <formula>NOT(ISERROR(SEARCH("Moderate Harm",Y71)))</formula>
    </cfRule>
    <cfRule type="containsText" dxfId="984" priority="1665" operator="containsText" text="Large Harm">
      <formula>NOT(ISERROR(SEARCH("Large Harm",Y71)))</formula>
    </cfRule>
  </conditionalFormatting>
  <conditionalFormatting sqref="Y75">
    <cfRule type="containsText" dxfId="983" priority="1666" operator="containsText" text="Trivial Benefit">
      <formula>NOT(ISERROR(SEARCH("Trivial Benefit",Y75)))</formula>
    </cfRule>
    <cfRule type="containsText" dxfId="982" priority="1667" operator="containsText" text="Small Benefit">
      <formula>NOT(ISERROR(SEARCH("Small Benefit",Y75)))</formula>
    </cfRule>
    <cfRule type="containsText" dxfId="981" priority="1668" operator="containsText" text="Moderate Benefit">
      <formula>NOT(ISERROR(SEARCH("Moderate Benefit",Y75)))</formula>
    </cfRule>
    <cfRule type="containsText" dxfId="980" priority="1669" operator="containsText" text="Large Benefit">
      <formula>NOT(ISERROR(SEARCH("Large Benefit",Y75)))</formula>
    </cfRule>
    <cfRule type="containsText" dxfId="979" priority="1670" operator="containsText" text="Trivial Harm">
      <formula>NOT(ISERROR(SEARCH("Trivial Harm",Y75)))</formula>
    </cfRule>
    <cfRule type="containsText" dxfId="978" priority="1671" operator="containsText" text="Small Harm">
      <formula>NOT(ISERROR(SEARCH("Small Harm",Y75)))</formula>
    </cfRule>
    <cfRule type="containsText" dxfId="977" priority="1672" operator="containsText" text="Moderate Harm">
      <formula>NOT(ISERROR(SEARCH("Moderate Harm",Y75)))</formula>
    </cfRule>
    <cfRule type="containsText" dxfId="976" priority="1673" operator="containsText" text="Large Harm">
      <formula>NOT(ISERROR(SEARCH("Large Harm",Y75)))</formula>
    </cfRule>
  </conditionalFormatting>
  <conditionalFormatting sqref="Y79">
    <cfRule type="containsText" dxfId="975" priority="1674" operator="containsText" text="Trivial Benefit">
      <formula>NOT(ISERROR(SEARCH("Trivial Benefit",Y79)))</formula>
    </cfRule>
    <cfRule type="containsText" dxfId="974" priority="1675" operator="containsText" text="Small Benefit">
      <formula>NOT(ISERROR(SEARCH("Small Benefit",Y79)))</formula>
    </cfRule>
    <cfRule type="containsText" dxfId="973" priority="1676" operator="containsText" text="Moderate Benefit">
      <formula>NOT(ISERROR(SEARCH("Moderate Benefit",Y79)))</formula>
    </cfRule>
    <cfRule type="containsText" dxfId="972" priority="1677" operator="containsText" text="Large Benefit">
      <formula>NOT(ISERROR(SEARCH("Large Benefit",Y79)))</formula>
    </cfRule>
    <cfRule type="containsText" dxfId="971" priority="1678" operator="containsText" text="Trivial Harm">
      <formula>NOT(ISERROR(SEARCH("Trivial Harm",Y79)))</formula>
    </cfRule>
    <cfRule type="containsText" dxfId="970" priority="1679" operator="containsText" text="Small Harm">
      <formula>NOT(ISERROR(SEARCH("Small Harm",Y79)))</formula>
    </cfRule>
    <cfRule type="containsText" dxfId="969" priority="1680" operator="containsText" text="Moderate Harm">
      <formula>NOT(ISERROR(SEARCH("Moderate Harm",Y79)))</formula>
    </cfRule>
    <cfRule type="containsText" dxfId="968" priority="1681" operator="containsText" text="Large Harm">
      <formula>NOT(ISERROR(SEARCH("Large Harm",Y79)))</formula>
    </cfRule>
  </conditionalFormatting>
  <conditionalFormatting sqref="Y83">
    <cfRule type="containsText" dxfId="967" priority="1682" operator="containsText" text="Trivial Benefit">
      <formula>NOT(ISERROR(SEARCH("Trivial Benefit",Y83)))</formula>
    </cfRule>
    <cfRule type="containsText" dxfId="966" priority="1683" operator="containsText" text="Small Benefit">
      <formula>NOT(ISERROR(SEARCH("Small Benefit",Y83)))</formula>
    </cfRule>
    <cfRule type="containsText" dxfId="965" priority="1684" operator="containsText" text="Moderate Benefit">
      <formula>NOT(ISERROR(SEARCH("Moderate Benefit",Y83)))</formula>
    </cfRule>
    <cfRule type="containsText" dxfId="964" priority="1685" operator="containsText" text="Large Benefit">
      <formula>NOT(ISERROR(SEARCH("Large Benefit",Y83)))</formula>
    </cfRule>
    <cfRule type="containsText" dxfId="963" priority="1686" operator="containsText" text="Trivial Harm">
      <formula>NOT(ISERROR(SEARCH("Trivial Harm",Y83)))</formula>
    </cfRule>
    <cfRule type="containsText" dxfId="962" priority="1687" operator="containsText" text="Small Harm">
      <formula>NOT(ISERROR(SEARCH("Small Harm",Y83)))</formula>
    </cfRule>
    <cfRule type="containsText" dxfId="961" priority="1688" operator="containsText" text="Moderate Harm">
      <formula>NOT(ISERROR(SEARCH("Moderate Harm",Y83)))</formula>
    </cfRule>
    <cfRule type="containsText" dxfId="960" priority="1689" operator="containsText" text="Large Harm">
      <formula>NOT(ISERROR(SEARCH("Large Harm",Y83)))</formula>
    </cfRule>
  </conditionalFormatting>
  <conditionalFormatting sqref="Y87">
    <cfRule type="containsText" dxfId="959" priority="1690" operator="containsText" text="Trivial Benefit">
      <formula>NOT(ISERROR(SEARCH("Trivial Benefit",Y87)))</formula>
    </cfRule>
    <cfRule type="containsText" dxfId="958" priority="1691" operator="containsText" text="Small Benefit">
      <formula>NOT(ISERROR(SEARCH("Small Benefit",Y87)))</formula>
    </cfRule>
    <cfRule type="containsText" dxfId="957" priority="1692" operator="containsText" text="Moderate Benefit">
      <formula>NOT(ISERROR(SEARCH("Moderate Benefit",Y87)))</formula>
    </cfRule>
    <cfRule type="containsText" dxfId="956" priority="1693" operator="containsText" text="Large Benefit">
      <formula>NOT(ISERROR(SEARCH("Large Benefit",Y87)))</formula>
    </cfRule>
    <cfRule type="containsText" dxfId="955" priority="1694" operator="containsText" text="Trivial Harm">
      <formula>NOT(ISERROR(SEARCH("Trivial Harm",Y87)))</formula>
    </cfRule>
    <cfRule type="containsText" dxfId="954" priority="1695" operator="containsText" text="Small Harm">
      <formula>NOT(ISERROR(SEARCH("Small Harm",Y87)))</formula>
    </cfRule>
    <cfRule type="containsText" dxfId="953" priority="1696" operator="containsText" text="Moderate Harm">
      <formula>NOT(ISERROR(SEARCH("Moderate Harm",Y87)))</formula>
    </cfRule>
    <cfRule type="containsText" dxfId="952" priority="1697" operator="containsText" text="Large Harm">
      <formula>NOT(ISERROR(SEARCH("Large Harm",Y87)))</formula>
    </cfRule>
  </conditionalFormatting>
  <conditionalFormatting sqref="J20">
    <cfRule type="containsText" dxfId="951" priority="1698" operator="containsText" text="Trivial Benefit">
      <formula>NOT(ISERROR(SEARCH("Trivial Benefit",J20)))</formula>
    </cfRule>
    <cfRule type="containsText" dxfId="950" priority="1699" operator="containsText" text="Small Benefit">
      <formula>NOT(ISERROR(SEARCH("Small Benefit",J20)))</formula>
    </cfRule>
    <cfRule type="containsText" dxfId="949" priority="1700" operator="containsText" text="Moderate Benefit">
      <formula>NOT(ISERROR(SEARCH("Moderate Benefit",J20)))</formula>
    </cfRule>
    <cfRule type="containsText" dxfId="948" priority="1701" operator="containsText" text="Large Benefit">
      <formula>NOT(ISERROR(SEARCH("Large Benefit",J20)))</formula>
    </cfRule>
    <cfRule type="containsText" dxfId="947" priority="1702" operator="containsText" text="Trivial Harm">
      <formula>NOT(ISERROR(SEARCH("Trivial Harm",J20)))</formula>
    </cfRule>
    <cfRule type="containsText" dxfId="946" priority="1703" operator="containsText" text="Small Harm">
      <formula>NOT(ISERROR(SEARCH("Small Harm",J20)))</formula>
    </cfRule>
    <cfRule type="containsText" dxfId="945" priority="1704" operator="containsText" text="Moderate Harm">
      <formula>NOT(ISERROR(SEARCH("Moderate Harm",J20)))</formula>
    </cfRule>
    <cfRule type="containsText" dxfId="944" priority="1705" operator="containsText" text="Large Harm">
      <formula>NOT(ISERROR(SEARCH("Large Harm",J20)))</formula>
    </cfRule>
  </conditionalFormatting>
  <conditionalFormatting sqref="W38">
    <cfRule type="containsText" dxfId="943" priority="1706" operator="containsText" text="Trivial Benefit">
      <formula>NOT(ISERROR(SEARCH("Trivial Benefit",W38)))</formula>
    </cfRule>
    <cfRule type="containsText" dxfId="942" priority="1707" operator="containsText" text="Small Benefit">
      <formula>NOT(ISERROR(SEARCH("Small Benefit",W38)))</formula>
    </cfRule>
    <cfRule type="containsText" dxfId="941" priority="1708" operator="containsText" text="Moderate Benefit">
      <formula>NOT(ISERROR(SEARCH("Moderate Benefit",W38)))</formula>
    </cfRule>
    <cfRule type="containsText" dxfId="940" priority="1709" operator="containsText" text="Large Benefit">
      <formula>NOT(ISERROR(SEARCH("Large Benefit",W38)))</formula>
    </cfRule>
    <cfRule type="containsText" dxfId="939" priority="1710" operator="containsText" text="Trivial Harm">
      <formula>NOT(ISERROR(SEARCH("Trivial Harm",W38)))</formula>
    </cfRule>
    <cfRule type="containsText" dxfId="938" priority="1711" operator="containsText" text="Small Harm">
      <formula>NOT(ISERROR(SEARCH("Small Harm",W38)))</formula>
    </cfRule>
    <cfRule type="containsText" dxfId="937" priority="1712" operator="containsText" text="Moderate Harm">
      <formula>NOT(ISERROR(SEARCH("Moderate Harm",W38)))</formula>
    </cfRule>
    <cfRule type="containsText" dxfId="936" priority="1713" operator="containsText" text="Large Harm">
      <formula>NOT(ISERROR(SEARCH("Large Harm",W38)))</formula>
    </cfRule>
  </conditionalFormatting>
  <conditionalFormatting sqref="X34">
    <cfRule type="containsText" dxfId="935" priority="1714" operator="containsText" text="Trivial Benefit">
      <formula>NOT(ISERROR(SEARCH("Trivial Benefit",X34)))</formula>
    </cfRule>
    <cfRule type="containsText" dxfId="934" priority="1715" operator="containsText" text="Small Benefit">
      <formula>NOT(ISERROR(SEARCH("Small Benefit",X34)))</formula>
    </cfRule>
    <cfRule type="containsText" dxfId="933" priority="1716" operator="containsText" text="Moderate Benefit">
      <formula>NOT(ISERROR(SEARCH("Moderate Benefit",X34)))</formula>
    </cfRule>
    <cfRule type="containsText" dxfId="932" priority="1717" operator="containsText" text="Large Benefit">
      <formula>NOT(ISERROR(SEARCH("Large Benefit",X34)))</formula>
    </cfRule>
    <cfRule type="containsText" dxfId="931" priority="1718" operator="containsText" text="Trivial Harm">
      <formula>NOT(ISERROR(SEARCH("Trivial Harm",X34)))</formula>
    </cfRule>
    <cfRule type="containsText" dxfId="930" priority="1719" operator="containsText" text="Small Harm">
      <formula>NOT(ISERROR(SEARCH("Small Harm",X34)))</formula>
    </cfRule>
    <cfRule type="containsText" dxfId="929" priority="1720" operator="containsText" text="Moderate Harm">
      <formula>NOT(ISERROR(SEARCH("Moderate Harm",X34)))</formula>
    </cfRule>
    <cfRule type="containsText" dxfId="928" priority="1721" operator="containsText" text="Large Harm">
      <formula>NOT(ISERROR(SEARCH("Large Harm",X34)))</formula>
    </cfRule>
  </conditionalFormatting>
  <conditionalFormatting sqref="W26">
    <cfRule type="containsText" dxfId="927" priority="1722" operator="containsText" text="Trivial Benefit">
      <formula>NOT(ISERROR(SEARCH("Trivial Benefit",W26)))</formula>
    </cfRule>
    <cfRule type="containsText" dxfId="926" priority="1723" operator="containsText" text="Small Benefit">
      <formula>NOT(ISERROR(SEARCH("Small Benefit",W26)))</formula>
    </cfRule>
    <cfRule type="containsText" dxfId="925" priority="1724" operator="containsText" text="Moderate Benefit">
      <formula>NOT(ISERROR(SEARCH("Moderate Benefit",W26)))</formula>
    </cfRule>
    <cfRule type="containsText" dxfId="924" priority="1725" operator="containsText" text="Large Benefit">
      <formula>NOT(ISERROR(SEARCH("Large Benefit",W26)))</formula>
    </cfRule>
    <cfRule type="containsText" dxfId="923" priority="1726" operator="containsText" text="Trivial Harm">
      <formula>NOT(ISERROR(SEARCH("Trivial Harm",W26)))</formula>
    </cfRule>
    <cfRule type="containsText" dxfId="922" priority="1727" operator="containsText" text="Small Harm">
      <formula>NOT(ISERROR(SEARCH("Small Harm",W26)))</formula>
    </cfRule>
    <cfRule type="containsText" dxfId="921" priority="1728" operator="containsText" text="Moderate Harm">
      <formula>NOT(ISERROR(SEARCH("Moderate Harm",W26)))</formula>
    </cfRule>
    <cfRule type="containsText" dxfId="920" priority="1729" operator="containsText" text="Large Harm">
      <formula>NOT(ISERROR(SEARCH("Large Harm",W26)))</formula>
    </cfRule>
  </conditionalFormatting>
  <conditionalFormatting sqref="W30">
    <cfRule type="containsText" dxfId="919" priority="1730" operator="containsText" text="Trivial Benefit">
      <formula>NOT(ISERROR(SEARCH("Trivial Benefit",W30)))</formula>
    </cfRule>
    <cfRule type="containsText" dxfId="918" priority="1731" operator="containsText" text="Small Benefit">
      <formula>NOT(ISERROR(SEARCH("Small Benefit",W30)))</formula>
    </cfRule>
    <cfRule type="containsText" dxfId="917" priority="1732" operator="containsText" text="Moderate Benefit">
      <formula>NOT(ISERROR(SEARCH("Moderate Benefit",W30)))</formula>
    </cfRule>
    <cfRule type="containsText" dxfId="916" priority="1733" operator="containsText" text="Large Benefit">
      <formula>NOT(ISERROR(SEARCH("Large Benefit",W30)))</formula>
    </cfRule>
    <cfRule type="containsText" dxfId="915" priority="1734" operator="containsText" text="Trivial Harm">
      <formula>NOT(ISERROR(SEARCH("Trivial Harm",W30)))</formula>
    </cfRule>
    <cfRule type="containsText" dxfId="914" priority="1735" operator="containsText" text="Small Harm">
      <formula>NOT(ISERROR(SEARCH("Small Harm",W30)))</formula>
    </cfRule>
    <cfRule type="containsText" dxfId="913" priority="1736" operator="containsText" text="Moderate Harm">
      <formula>NOT(ISERROR(SEARCH("Moderate Harm",W30)))</formula>
    </cfRule>
    <cfRule type="containsText" dxfId="912" priority="1737" operator="containsText" text="Large Harm">
      <formula>NOT(ISERROR(SEARCH("Large Harm",W30)))</formula>
    </cfRule>
  </conditionalFormatting>
  <conditionalFormatting sqref="C24:C25 C40:C41 C36:C37 C32:C33 C28:C29 C20:C21 C16:C17 C10:C13">
    <cfRule type="containsText" dxfId="911" priority="1738" operator="containsText" text="Trivial Benefit">
      <formula>NOT(ISERROR(SEARCH("Trivial Benefit",C10)))</formula>
    </cfRule>
    <cfRule type="containsText" dxfId="910" priority="1739" operator="containsText" text="Small Benefit">
      <formula>NOT(ISERROR(SEARCH("Small Benefit",C10)))</formula>
    </cfRule>
    <cfRule type="containsText" dxfId="909" priority="1740" operator="containsText" text="Moderate Benefit">
      <formula>NOT(ISERROR(SEARCH("Moderate Benefit",C10)))</formula>
    </cfRule>
    <cfRule type="containsText" dxfId="908" priority="1741" operator="containsText" text="Large Benefit">
      <formula>NOT(ISERROR(SEARCH("Large Benefit",C10)))</formula>
    </cfRule>
    <cfRule type="containsText" dxfId="907" priority="1742" operator="containsText" text="Trivial Harm">
      <formula>NOT(ISERROR(SEARCH("Trivial Harm",C10)))</formula>
    </cfRule>
    <cfRule type="containsText" dxfId="906" priority="1743" operator="containsText" text="Small Harm">
      <formula>NOT(ISERROR(SEARCH("Small Harm",C10)))</formula>
    </cfRule>
    <cfRule type="containsText" dxfId="905" priority="1744" operator="containsText" text="Moderate Harm">
      <formula>NOT(ISERROR(SEARCH("Moderate Harm",C10)))</formula>
    </cfRule>
    <cfRule type="containsText" dxfId="904" priority="1745" operator="containsText" text="Large Harm">
      <formula>NOT(ISERROR(SEARCH("Large Harm",C10)))</formula>
    </cfRule>
  </conditionalFormatting>
  <conditionalFormatting sqref="C15">
    <cfRule type="containsText" dxfId="903" priority="1746" operator="containsText" text="Trivial Benefit">
      <formula>NOT(ISERROR(SEARCH("Trivial Benefit",C15)))</formula>
    </cfRule>
    <cfRule type="containsText" dxfId="902" priority="1747" operator="containsText" text="Small Benefit">
      <formula>NOT(ISERROR(SEARCH("Small Benefit",C15)))</formula>
    </cfRule>
    <cfRule type="containsText" dxfId="901" priority="1748" operator="containsText" text="Moderate Benefit">
      <formula>NOT(ISERROR(SEARCH("Moderate Benefit",C15)))</formula>
    </cfRule>
    <cfRule type="containsText" dxfId="900" priority="1749" operator="containsText" text="Large Benefit">
      <formula>NOT(ISERROR(SEARCH("Large Benefit",C15)))</formula>
    </cfRule>
    <cfRule type="containsText" dxfId="899" priority="1750" operator="containsText" text="Trivial Harm">
      <formula>NOT(ISERROR(SEARCH("Trivial Harm",C15)))</formula>
    </cfRule>
    <cfRule type="containsText" dxfId="898" priority="1751" operator="containsText" text="Small Harm">
      <formula>NOT(ISERROR(SEARCH("Small Harm",C15)))</formula>
    </cfRule>
    <cfRule type="containsText" dxfId="897" priority="1752" operator="containsText" text="Moderate Harm">
      <formula>NOT(ISERROR(SEARCH("Moderate Harm",C15)))</formula>
    </cfRule>
    <cfRule type="containsText" dxfId="896" priority="1753" operator="containsText" text="Large Harm">
      <formula>NOT(ISERROR(SEARCH("Large Harm",C15)))</formula>
    </cfRule>
  </conditionalFormatting>
  <conditionalFormatting sqref="C19">
    <cfRule type="containsText" dxfId="895" priority="1754" operator="containsText" text="Trivial Benefit">
      <formula>NOT(ISERROR(SEARCH("Trivial Benefit",C19)))</formula>
    </cfRule>
    <cfRule type="containsText" dxfId="894" priority="1755" operator="containsText" text="Small Benefit">
      <formula>NOT(ISERROR(SEARCH("Small Benefit",C19)))</formula>
    </cfRule>
    <cfRule type="containsText" dxfId="893" priority="1756" operator="containsText" text="Moderate Benefit">
      <formula>NOT(ISERROR(SEARCH("Moderate Benefit",C19)))</formula>
    </cfRule>
    <cfRule type="containsText" dxfId="892" priority="1757" operator="containsText" text="Large Benefit">
      <formula>NOT(ISERROR(SEARCH("Large Benefit",C19)))</formula>
    </cfRule>
    <cfRule type="containsText" dxfId="891" priority="1758" operator="containsText" text="Trivial Harm">
      <formula>NOT(ISERROR(SEARCH("Trivial Harm",C19)))</formula>
    </cfRule>
    <cfRule type="containsText" dxfId="890" priority="1759" operator="containsText" text="Small Harm">
      <formula>NOT(ISERROR(SEARCH("Small Harm",C19)))</formula>
    </cfRule>
    <cfRule type="containsText" dxfId="889" priority="1760" operator="containsText" text="Moderate Harm">
      <formula>NOT(ISERROR(SEARCH("Moderate Harm",C19)))</formula>
    </cfRule>
    <cfRule type="containsText" dxfId="888" priority="1761" operator="containsText" text="Large Harm">
      <formula>NOT(ISERROR(SEARCH("Large Harm",C19)))</formula>
    </cfRule>
  </conditionalFormatting>
  <conditionalFormatting sqref="C23">
    <cfRule type="containsText" dxfId="887" priority="1762" operator="containsText" text="Trivial Benefit">
      <formula>NOT(ISERROR(SEARCH("Trivial Benefit",C23)))</formula>
    </cfRule>
    <cfRule type="containsText" dxfId="886" priority="1763" operator="containsText" text="Small Benefit">
      <formula>NOT(ISERROR(SEARCH("Small Benefit",C23)))</formula>
    </cfRule>
    <cfRule type="containsText" dxfId="885" priority="1764" operator="containsText" text="Moderate Benefit">
      <formula>NOT(ISERROR(SEARCH("Moderate Benefit",C23)))</formula>
    </cfRule>
    <cfRule type="containsText" dxfId="884" priority="1765" operator="containsText" text="Large Benefit">
      <formula>NOT(ISERROR(SEARCH("Large Benefit",C23)))</formula>
    </cfRule>
    <cfRule type="containsText" dxfId="883" priority="1766" operator="containsText" text="Trivial Harm">
      <formula>NOT(ISERROR(SEARCH("Trivial Harm",C23)))</formula>
    </cfRule>
    <cfRule type="containsText" dxfId="882" priority="1767" operator="containsText" text="Small Harm">
      <formula>NOT(ISERROR(SEARCH("Small Harm",C23)))</formula>
    </cfRule>
    <cfRule type="containsText" dxfId="881" priority="1768" operator="containsText" text="Moderate Harm">
      <formula>NOT(ISERROR(SEARCH("Moderate Harm",C23)))</formula>
    </cfRule>
    <cfRule type="containsText" dxfId="880" priority="1769" operator="containsText" text="Large Harm">
      <formula>NOT(ISERROR(SEARCH("Large Harm",C23)))</formula>
    </cfRule>
  </conditionalFormatting>
  <conditionalFormatting sqref="C27">
    <cfRule type="containsText" dxfId="879" priority="1770" operator="containsText" text="Trivial Benefit">
      <formula>NOT(ISERROR(SEARCH("Trivial Benefit",C27)))</formula>
    </cfRule>
    <cfRule type="containsText" dxfId="878" priority="1771" operator="containsText" text="Small Benefit">
      <formula>NOT(ISERROR(SEARCH("Small Benefit",C27)))</formula>
    </cfRule>
    <cfRule type="containsText" dxfId="877" priority="1772" operator="containsText" text="Moderate Benefit">
      <formula>NOT(ISERROR(SEARCH("Moderate Benefit",C27)))</formula>
    </cfRule>
    <cfRule type="containsText" dxfId="876" priority="1773" operator="containsText" text="Large Benefit">
      <formula>NOT(ISERROR(SEARCH("Large Benefit",C27)))</formula>
    </cfRule>
    <cfRule type="containsText" dxfId="875" priority="1774" operator="containsText" text="Trivial Harm">
      <formula>NOT(ISERROR(SEARCH("Trivial Harm",C27)))</formula>
    </cfRule>
    <cfRule type="containsText" dxfId="874" priority="1775" operator="containsText" text="Small Harm">
      <formula>NOT(ISERROR(SEARCH("Small Harm",C27)))</formula>
    </cfRule>
    <cfRule type="containsText" dxfId="873" priority="1776" operator="containsText" text="Moderate Harm">
      <formula>NOT(ISERROR(SEARCH("Moderate Harm",C27)))</formula>
    </cfRule>
    <cfRule type="containsText" dxfId="872" priority="1777" operator="containsText" text="Large Harm">
      <formula>NOT(ISERROR(SEARCH("Large Harm",C27)))</formula>
    </cfRule>
  </conditionalFormatting>
  <conditionalFormatting sqref="C31">
    <cfRule type="containsText" dxfId="871" priority="1778" operator="containsText" text="Trivial Benefit">
      <formula>NOT(ISERROR(SEARCH("Trivial Benefit",C31)))</formula>
    </cfRule>
    <cfRule type="containsText" dxfId="870" priority="1779" operator="containsText" text="Small Benefit">
      <formula>NOT(ISERROR(SEARCH("Small Benefit",C31)))</formula>
    </cfRule>
    <cfRule type="containsText" dxfId="869" priority="1780" operator="containsText" text="Moderate Benefit">
      <formula>NOT(ISERROR(SEARCH("Moderate Benefit",C31)))</formula>
    </cfRule>
    <cfRule type="containsText" dxfId="868" priority="1781" operator="containsText" text="Large Benefit">
      <formula>NOT(ISERROR(SEARCH("Large Benefit",C31)))</formula>
    </cfRule>
    <cfRule type="containsText" dxfId="867" priority="1782" operator="containsText" text="Trivial Harm">
      <formula>NOT(ISERROR(SEARCH("Trivial Harm",C31)))</formula>
    </cfRule>
    <cfRule type="containsText" dxfId="866" priority="1783" operator="containsText" text="Small Harm">
      <formula>NOT(ISERROR(SEARCH("Small Harm",C31)))</formula>
    </cfRule>
    <cfRule type="containsText" dxfId="865" priority="1784" operator="containsText" text="Moderate Harm">
      <formula>NOT(ISERROR(SEARCH("Moderate Harm",C31)))</formula>
    </cfRule>
    <cfRule type="containsText" dxfId="864" priority="1785" operator="containsText" text="Large Harm">
      <formula>NOT(ISERROR(SEARCH("Large Harm",C31)))</formula>
    </cfRule>
  </conditionalFormatting>
  <conditionalFormatting sqref="C35">
    <cfRule type="containsText" dxfId="863" priority="1786" operator="containsText" text="Trivial Benefit">
      <formula>NOT(ISERROR(SEARCH("Trivial Benefit",C35)))</formula>
    </cfRule>
    <cfRule type="containsText" dxfId="862" priority="1787" operator="containsText" text="Small Benefit">
      <formula>NOT(ISERROR(SEARCH("Small Benefit",C35)))</formula>
    </cfRule>
    <cfRule type="containsText" dxfId="861" priority="1788" operator="containsText" text="Moderate Benefit">
      <formula>NOT(ISERROR(SEARCH("Moderate Benefit",C35)))</formula>
    </cfRule>
    <cfRule type="containsText" dxfId="860" priority="1789" operator="containsText" text="Large Benefit">
      <formula>NOT(ISERROR(SEARCH("Large Benefit",C35)))</formula>
    </cfRule>
    <cfRule type="containsText" dxfId="859" priority="1790" operator="containsText" text="Trivial Harm">
      <formula>NOT(ISERROR(SEARCH("Trivial Harm",C35)))</formula>
    </cfRule>
    <cfRule type="containsText" dxfId="858" priority="1791" operator="containsText" text="Small Harm">
      <formula>NOT(ISERROR(SEARCH("Small Harm",C35)))</formula>
    </cfRule>
    <cfRule type="containsText" dxfId="857" priority="1792" operator="containsText" text="Moderate Harm">
      <formula>NOT(ISERROR(SEARCH("Moderate Harm",C35)))</formula>
    </cfRule>
    <cfRule type="containsText" dxfId="856" priority="1793" operator="containsText" text="Large Harm">
      <formula>NOT(ISERROR(SEARCH("Large Harm",C35)))</formula>
    </cfRule>
  </conditionalFormatting>
  <conditionalFormatting sqref="C39">
    <cfRule type="containsText" dxfId="855" priority="1794" operator="containsText" text="Trivial Benefit">
      <formula>NOT(ISERROR(SEARCH("Trivial Benefit",C39)))</formula>
    </cfRule>
    <cfRule type="containsText" dxfId="854" priority="1795" operator="containsText" text="Small Benefit">
      <formula>NOT(ISERROR(SEARCH("Small Benefit",C39)))</formula>
    </cfRule>
    <cfRule type="containsText" dxfId="853" priority="1796" operator="containsText" text="Moderate Benefit">
      <formula>NOT(ISERROR(SEARCH("Moderate Benefit",C39)))</formula>
    </cfRule>
    <cfRule type="containsText" dxfId="852" priority="1797" operator="containsText" text="Large Benefit">
      <formula>NOT(ISERROR(SEARCH("Large Benefit",C39)))</formula>
    </cfRule>
    <cfRule type="containsText" dxfId="851" priority="1798" operator="containsText" text="Trivial Harm">
      <formula>NOT(ISERROR(SEARCH("Trivial Harm",C39)))</formula>
    </cfRule>
    <cfRule type="containsText" dxfId="850" priority="1799" operator="containsText" text="Small Harm">
      <formula>NOT(ISERROR(SEARCH("Small Harm",C39)))</formula>
    </cfRule>
    <cfRule type="containsText" dxfId="849" priority="1800" operator="containsText" text="Moderate Harm">
      <formula>NOT(ISERROR(SEARCH("Moderate Harm",C39)))</formula>
    </cfRule>
    <cfRule type="containsText" dxfId="848" priority="1801" operator="containsText" text="Large Harm">
      <formula>NOT(ISERROR(SEARCH("Large Harm",C39)))</formula>
    </cfRule>
  </conditionalFormatting>
  <conditionalFormatting sqref="C43">
    <cfRule type="containsText" dxfId="847" priority="1802" operator="containsText" text="Trivial Benefit">
      <formula>NOT(ISERROR(SEARCH("Trivial Benefit",C43)))</formula>
    </cfRule>
    <cfRule type="containsText" dxfId="846" priority="1803" operator="containsText" text="Small Benefit">
      <formula>NOT(ISERROR(SEARCH("Small Benefit",C43)))</formula>
    </cfRule>
    <cfRule type="containsText" dxfId="845" priority="1804" operator="containsText" text="Moderate Benefit">
      <formula>NOT(ISERROR(SEARCH("Moderate Benefit",C43)))</formula>
    </cfRule>
    <cfRule type="containsText" dxfId="844" priority="1805" operator="containsText" text="Large Benefit">
      <formula>NOT(ISERROR(SEARCH("Large Benefit",C43)))</formula>
    </cfRule>
    <cfRule type="containsText" dxfId="843" priority="1806" operator="containsText" text="Trivial Harm">
      <formula>NOT(ISERROR(SEARCH("Trivial Harm",C43)))</formula>
    </cfRule>
    <cfRule type="containsText" dxfId="842" priority="1807" operator="containsText" text="Small Harm">
      <formula>NOT(ISERROR(SEARCH("Small Harm",C43)))</formula>
    </cfRule>
    <cfRule type="containsText" dxfId="841" priority="1808" operator="containsText" text="Moderate Harm">
      <formula>NOT(ISERROR(SEARCH("Moderate Harm",C43)))</formula>
    </cfRule>
    <cfRule type="containsText" dxfId="840" priority="1809" operator="containsText" text="Large Harm">
      <formula>NOT(ISERROR(SEARCH("Large Harm",C43)))</formula>
    </cfRule>
  </conditionalFormatting>
  <conditionalFormatting sqref="C14">
    <cfRule type="containsText" dxfId="839" priority="1810" operator="containsText" text="Trivial Benefit">
      <formula>NOT(ISERROR(SEARCH("Trivial Benefit",C14)))</formula>
    </cfRule>
    <cfRule type="containsText" dxfId="838" priority="1811" operator="containsText" text="Small Benefit">
      <formula>NOT(ISERROR(SEARCH("Small Benefit",C14)))</formula>
    </cfRule>
    <cfRule type="containsText" dxfId="837" priority="1812" operator="containsText" text="Moderate Benefit">
      <formula>NOT(ISERROR(SEARCH("Moderate Benefit",C14)))</formula>
    </cfRule>
    <cfRule type="containsText" dxfId="836" priority="1813" operator="containsText" text="Large Benefit">
      <formula>NOT(ISERROR(SEARCH("Large Benefit",C14)))</formula>
    </cfRule>
    <cfRule type="containsText" dxfId="835" priority="1814" operator="containsText" text="Trivial Harm">
      <formula>NOT(ISERROR(SEARCH("Trivial Harm",C14)))</formula>
    </cfRule>
    <cfRule type="containsText" dxfId="834" priority="1815" operator="containsText" text="Small Harm">
      <formula>NOT(ISERROR(SEARCH("Small Harm",C14)))</formula>
    </cfRule>
    <cfRule type="containsText" dxfId="833" priority="1816" operator="containsText" text="Moderate Harm">
      <formula>NOT(ISERROR(SEARCH("Moderate Harm",C14)))</formula>
    </cfRule>
    <cfRule type="containsText" dxfId="832" priority="1817" operator="containsText" text="Large Harm">
      <formula>NOT(ISERROR(SEARCH("Large Harm",C14)))</formula>
    </cfRule>
  </conditionalFormatting>
  <conditionalFormatting sqref="C18">
    <cfRule type="containsText" dxfId="831" priority="1818" operator="containsText" text="Trivial Benefit">
      <formula>NOT(ISERROR(SEARCH("Trivial Benefit",C18)))</formula>
    </cfRule>
    <cfRule type="containsText" dxfId="830" priority="1819" operator="containsText" text="Small Benefit">
      <formula>NOT(ISERROR(SEARCH("Small Benefit",C18)))</formula>
    </cfRule>
    <cfRule type="containsText" dxfId="829" priority="1820" operator="containsText" text="Moderate Benefit">
      <formula>NOT(ISERROR(SEARCH("Moderate Benefit",C18)))</formula>
    </cfRule>
    <cfRule type="containsText" dxfId="828" priority="1821" operator="containsText" text="Large Benefit">
      <formula>NOT(ISERROR(SEARCH("Large Benefit",C18)))</formula>
    </cfRule>
    <cfRule type="containsText" dxfId="827" priority="1822" operator="containsText" text="Trivial Harm">
      <formula>NOT(ISERROR(SEARCH("Trivial Harm",C18)))</formula>
    </cfRule>
    <cfRule type="containsText" dxfId="826" priority="1823" operator="containsText" text="Small Harm">
      <formula>NOT(ISERROR(SEARCH("Small Harm",C18)))</formula>
    </cfRule>
    <cfRule type="containsText" dxfId="825" priority="1824" operator="containsText" text="Moderate Harm">
      <formula>NOT(ISERROR(SEARCH("Moderate Harm",C18)))</formula>
    </cfRule>
    <cfRule type="containsText" dxfId="824" priority="1825" operator="containsText" text="Large Harm">
      <formula>NOT(ISERROR(SEARCH("Large Harm",C18)))</formula>
    </cfRule>
  </conditionalFormatting>
  <conditionalFormatting sqref="C22">
    <cfRule type="containsText" dxfId="823" priority="1826" operator="containsText" text="Trivial Benefit">
      <formula>NOT(ISERROR(SEARCH("Trivial Benefit",C22)))</formula>
    </cfRule>
    <cfRule type="containsText" dxfId="822" priority="1827" operator="containsText" text="Small Benefit">
      <formula>NOT(ISERROR(SEARCH("Small Benefit",C22)))</formula>
    </cfRule>
    <cfRule type="containsText" dxfId="821" priority="1828" operator="containsText" text="Moderate Benefit">
      <formula>NOT(ISERROR(SEARCH("Moderate Benefit",C22)))</formula>
    </cfRule>
    <cfRule type="containsText" dxfId="820" priority="1829" operator="containsText" text="Large Benefit">
      <formula>NOT(ISERROR(SEARCH("Large Benefit",C22)))</formula>
    </cfRule>
    <cfRule type="containsText" dxfId="819" priority="1830" operator="containsText" text="Trivial Harm">
      <formula>NOT(ISERROR(SEARCH("Trivial Harm",C22)))</formula>
    </cfRule>
    <cfRule type="containsText" dxfId="818" priority="1831" operator="containsText" text="Small Harm">
      <formula>NOT(ISERROR(SEARCH("Small Harm",C22)))</formula>
    </cfRule>
    <cfRule type="containsText" dxfId="817" priority="1832" operator="containsText" text="Moderate Harm">
      <formula>NOT(ISERROR(SEARCH("Moderate Harm",C22)))</formula>
    </cfRule>
    <cfRule type="containsText" dxfId="816" priority="1833" operator="containsText" text="Large Harm">
      <formula>NOT(ISERROR(SEARCH("Large Harm",C22)))</formula>
    </cfRule>
  </conditionalFormatting>
  <conditionalFormatting sqref="C26">
    <cfRule type="containsText" dxfId="815" priority="1834" operator="containsText" text="Trivial Benefit">
      <formula>NOT(ISERROR(SEARCH("Trivial Benefit",C26)))</formula>
    </cfRule>
    <cfRule type="containsText" dxfId="814" priority="1835" operator="containsText" text="Small Benefit">
      <formula>NOT(ISERROR(SEARCH("Small Benefit",C26)))</formula>
    </cfRule>
    <cfRule type="containsText" dxfId="813" priority="1836" operator="containsText" text="Moderate Benefit">
      <formula>NOT(ISERROR(SEARCH("Moderate Benefit",C26)))</formula>
    </cfRule>
    <cfRule type="containsText" dxfId="812" priority="1837" operator="containsText" text="Large Benefit">
      <formula>NOT(ISERROR(SEARCH("Large Benefit",C26)))</formula>
    </cfRule>
    <cfRule type="containsText" dxfId="811" priority="1838" operator="containsText" text="Trivial Harm">
      <formula>NOT(ISERROR(SEARCH("Trivial Harm",C26)))</formula>
    </cfRule>
    <cfRule type="containsText" dxfId="810" priority="1839" operator="containsText" text="Small Harm">
      <formula>NOT(ISERROR(SEARCH("Small Harm",C26)))</formula>
    </cfRule>
    <cfRule type="containsText" dxfId="809" priority="1840" operator="containsText" text="Moderate Harm">
      <formula>NOT(ISERROR(SEARCH("Moderate Harm",C26)))</formula>
    </cfRule>
    <cfRule type="containsText" dxfId="808" priority="1841" operator="containsText" text="Large Harm">
      <formula>NOT(ISERROR(SEARCH("Large Harm",C26)))</formula>
    </cfRule>
  </conditionalFormatting>
  <conditionalFormatting sqref="C30">
    <cfRule type="containsText" dxfId="807" priority="1842" operator="containsText" text="Trivial Benefit">
      <formula>NOT(ISERROR(SEARCH("Trivial Benefit",C30)))</formula>
    </cfRule>
    <cfRule type="containsText" dxfId="806" priority="1843" operator="containsText" text="Small Benefit">
      <formula>NOT(ISERROR(SEARCH("Small Benefit",C30)))</formula>
    </cfRule>
    <cfRule type="containsText" dxfId="805" priority="1844" operator="containsText" text="Moderate Benefit">
      <formula>NOT(ISERROR(SEARCH("Moderate Benefit",C30)))</formula>
    </cfRule>
    <cfRule type="containsText" dxfId="804" priority="1845" operator="containsText" text="Large Benefit">
      <formula>NOT(ISERROR(SEARCH("Large Benefit",C30)))</formula>
    </cfRule>
    <cfRule type="containsText" dxfId="803" priority="1846" operator="containsText" text="Trivial Harm">
      <formula>NOT(ISERROR(SEARCH("Trivial Harm",C30)))</formula>
    </cfRule>
    <cfRule type="containsText" dxfId="802" priority="1847" operator="containsText" text="Small Harm">
      <formula>NOT(ISERROR(SEARCH("Small Harm",C30)))</formula>
    </cfRule>
    <cfRule type="containsText" dxfId="801" priority="1848" operator="containsText" text="Moderate Harm">
      <formula>NOT(ISERROR(SEARCH("Moderate Harm",C30)))</formula>
    </cfRule>
    <cfRule type="containsText" dxfId="800" priority="1849" operator="containsText" text="Large Harm">
      <formula>NOT(ISERROR(SEARCH("Large Harm",C30)))</formula>
    </cfRule>
  </conditionalFormatting>
  <conditionalFormatting sqref="C34">
    <cfRule type="containsText" dxfId="799" priority="1850" operator="containsText" text="Trivial Benefit">
      <formula>NOT(ISERROR(SEARCH("Trivial Benefit",C34)))</formula>
    </cfRule>
    <cfRule type="containsText" dxfId="798" priority="1851" operator="containsText" text="Small Benefit">
      <formula>NOT(ISERROR(SEARCH("Small Benefit",C34)))</formula>
    </cfRule>
    <cfRule type="containsText" dxfId="797" priority="1852" operator="containsText" text="Moderate Benefit">
      <formula>NOT(ISERROR(SEARCH("Moderate Benefit",C34)))</formula>
    </cfRule>
    <cfRule type="containsText" dxfId="796" priority="1853" operator="containsText" text="Large Benefit">
      <formula>NOT(ISERROR(SEARCH("Large Benefit",C34)))</formula>
    </cfRule>
    <cfRule type="containsText" dxfId="795" priority="1854" operator="containsText" text="Trivial Harm">
      <formula>NOT(ISERROR(SEARCH("Trivial Harm",C34)))</formula>
    </cfRule>
    <cfRule type="containsText" dxfId="794" priority="1855" operator="containsText" text="Small Harm">
      <formula>NOT(ISERROR(SEARCH("Small Harm",C34)))</formula>
    </cfRule>
    <cfRule type="containsText" dxfId="793" priority="1856" operator="containsText" text="Moderate Harm">
      <formula>NOT(ISERROR(SEARCH("Moderate Harm",C34)))</formula>
    </cfRule>
    <cfRule type="containsText" dxfId="792" priority="1857" operator="containsText" text="Large Harm">
      <formula>NOT(ISERROR(SEARCH("Large Harm",C34)))</formula>
    </cfRule>
  </conditionalFormatting>
  <conditionalFormatting sqref="C38">
    <cfRule type="containsText" dxfId="791" priority="1858" operator="containsText" text="Trivial Benefit">
      <formula>NOT(ISERROR(SEARCH("Trivial Benefit",C38)))</formula>
    </cfRule>
    <cfRule type="containsText" dxfId="790" priority="1859" operator="containsText" text="Small Benefit">
      <formula>NOT(ISERROR(SEARCH("Small Benefit",C38)))</formula>
    </cfRule>
    <cfRule type="containsText" dxfId="789" priority="1860" operator="containsText" text="Moderate Benefit">
      <formula>NOT(ISERROR(SEARCH("Moderate Benefit",C38)))</formula>
    </cfRule>
    <cfRule type="containsText" dxfId="788" priority="1861" operator="containsText" text="Large Benefit">
      <formula>NOT(ISERROR(SEARCH("Large Benefit",C38)))</formula>
    </cfRule>
    <cfRule type="containsText" dxfId="787" priority="1862" operator="containsText" text="Trivial Harm">
      <formula>NOT(ISERROR(SEARCH("Trivial Harm",C38)))</formula>
    </cfRule>
    <cfRule type="containsText" dxfId="786" priority="1863" operator="containsText" text="Small Harm">
      <formula>NOT(ISERROR(SEARCH("Small Harm",C38)))</formula>
    </cfRule>
    <cfRule type="containsText" dxfId="785" priority="1864" operator="containsText" text="Moderate Harm">
      <formula>NOT(ISERROR(SEARCH("Moderate Harm",C38)))</formula>
    </cfRule>
    <cfRule type="containsText" dxfId="784" priority="1865" operator="containsText" text="Large Harm">
      <formula>NOT(ISERROR(SEARCH("Large Harm",C38)))</formula>
    </cfRule>
  </conditionalFormatting>
  <conditionalFormatting sqref="C42">
    <cfRule type="containsText" dxfId="783" priority="1866" operator="containsText" text="Trivial Benefit">
      <formula>NOT(ISERROR(SEARCH("Trivial Benefit",C42)))</formula>
    </cfRule>
    <cfRule type="containsText" dxfId="782" priority="1867" operator="containsText" text="Small Benefit">
      <formula>NOT(ISERROR(SEARCH("Small Benefit",C42)))</formula>
    </cfRule>
    <cfRule type="containsText" dxfId="781" priority="1868" operator="containsText" text="Moderate Benefit">
      <formula>NOT(ISERROR(SEARCH("Moderate Benefit",C42)))</formula>
    </cfRule>
    <cfRule type="containsText" dxfId="780" priority="1869" operator="containsText" text="Large Benefit">
      <formula>NOT(ISERROR(SEARCH("Large Benefit",C42)))</formula>
    </cfRule>
    <cfRule type="containsText" dxfId="779" priority="1870" operator="containsText" text="Trivial Harm">
      <formula>NOT(ISERROR(SEARCH("Trivial Harm",C42)))</formula>
    </cfRule>
    <cfRule type="containsText" dxfId="778" priority="1871" operator="containsText" text="Small Harm">
      <formula>NOT(ISERROR(SEARCH("Small Harm",C42)))</formula>
    </cfRule>
    <cfRule type="containsText" dxfId="777" priority="1872" operator="containsText" text="Moderate Harm">
      <formula>NOT(ISERROR(SEARCH("Moderate Harm",C42)))</formula>
    </cfRule>
    <cfRule type="containsText" dxfId="776" priority="1873" operator="containsText" text="Large Harm">
      <formula>NOT(ISERROR(SEARCH("Large Harm",C42)))</formula>
    </cfRule>
  </conditionalFormatting>
  <conditionalFormatting sqref="C46:C47">
    <cfRule type="containsText" dxfId="775" priority="1874" operator="containsText" text="Trivial Benefit">
      <formula>NOT(ISERROR(SEARCH("Trivial Benefit",C46)))</formula>
    </cfRule>
    <cfRule type="containsText" dxfId="774" priority="1875" operator="containsText" text="Small Benefit">
      <formula>NOT(ISERROR(SEARCH("Small Benefit",C46)))</formula>
    </cfRule>
    <cfRule type="containsText" dxfId="773" priority="1876" operator="containsText" text="Moderate Benefit">
      <formula>NOT(ISERROR(SEARCH("Moderate Benefit",C46)))</formula>
    </cfRule>
    <cfRule type="containsText" dxfId="772" priority="1877" operator="containsText" text="Large Benefit">
      <formula>NOT(ISERROR(SEARCH("Large Benefit",C46)))</formula>
    </cfRule>
    <cfRule type="containsText" dxfId="771" priority="1878" operator="containsText" text="Trivial Harm">
      <formula>NOT(ISERROR(SEARCH("Trivial Harm",C46)))</formula>
    </cfRule>
    <cfRule type="containsText" dxfId="770" priority="1879" operator="containsText" text="Small Harm">
      <formula>NOT(ISERROR(SEARCH("Small Harm",C46)))</formula>
    </cfRule>
    <cfRule type="containsText" dxfId="769" priority="1880" operator="containsText" text="Moderate Harm">
      <formula>NOT(ISERROR(SEARCH("Moderate Harm",C46)))</formula>
    </cfRule>
    <cfRule type="containsText" dxfId="768" priority="1881" operator="containsText" text="Large Harm">
      <formula>NOT(ISERROR(SEARCH("Large Harm",C46)))</formula>
    </cfRule>
  </conditionalFormatting>
  <conditionalFormatting sqref="C50:C51">
    <cfRule type="containsText" dxfId="767" priority="1882" operator="containsText" text="Trivial Benefit">
      <formula>NOT(ISERROR(SEARCH("Trivial Benefit",C50)))</formula>
    </cfRule>
    <cfRule type="containsText" dxfId="766" priority="1883" operator="containsText" text="Small Benefit">
      <formula>NOT(ISERROR(SEARCH("Small Benefit",C50)))</formula>
    </cfRule>
    <cfRule type="containsText" dxfId="765" priority="1884" operator="containsText" text="Moderate Benefit">
      <formula>NOT(ISERROR(SEARCH("Moderate Benefit",C50)))</formula>
    </cfRule>
    <cfRule type="containsText" dxfId="764" priority="1885" operator="containsText" text="Large Benefit">
      <formula>NOT(ISERROR(SEARCH("Large Benefit",C50)))</formula>
    </cfRule>
    <cfRule type="containsText" dxfId="763" priority="1886" operator="containsText" text="Trivial Harm">
      <formula>NOT(ISERROR(SEARCH("Trivial Harm",C50)))</formula>
    </cfRule>
    <cfRule type="containsText" dxfId="762" priority="1887" operator="containsText" text="Small Harm">
      <formula>NOT(ISERROR(SEARCH("Small Harm",C50)))</formula>
    </cfRule>
    <cfRule type="containsText" dxfId="761" priority="1888" operator="containsText" text="Moderate Harm">
      <formula>NOT(ISERROR(SEARCH("Moderate Harm",C50)))</formula>
    </cfRule>
    <cfRule type="containsText" dxfId="760" priority="1889" operator="containsText" text="Large Harm">
      <formula>NOT(ISERROR(SEARCH("Large Harm",C50)))</formula>
    </cfRule>
  </conditionalFormatting>
  <conditionalFormatting sqref="C54:C55">
    <cfRule type="containsText" dxfId="759" priority="1890" operator="containsText" text="Trivial Benefit">
      <formula>NOT(ISERROR(SEARCH("Trivial Benefit",C54)))</formula>
    </cfRule>
    <cfRule type="containsText" dxfId="758" priority="1891" operator="containsText" text="Small Benefit">
      <formula>NOT(ISERROR(SEARCH("Small Benefit",C54)))</formula>
    </cfRule>
    <cfRule type="containsText" dxfId="757" priority="1892" operator="containsText" text="Moderate Benefit">
      <formula>NOT(ISERROR(SEARCH("Moderate Benefit",C54)))</formula>
    </cfRule>
    <cfRule type="containsText" dxfId="756" priority="1893" operator="containsText" text="Large Benefit">
      <formula>NOT(ISERROR(SEARCH("Large Benefit",C54)))</formula>
    </cfRule>
    <cfRule type="containsText" dxfId="755" priority="1894" operator="containsText" text="Trivial Harm">
      <formula>NOT(ISERROR(SEARCH("Trivial Harm",C54)))</formula>
    </cfRule>
    <cfRule type="containsText" dxfId="754" priority="1895" operator="containsText" text="Small Harm">
      <formula>NOT(ISERROR(SEARCH("Small Harm",C54)))</formula>
    </cfRule>
    <cfRule type="containsText" dxfId="753" priority="1896" operator="containsText" text="Moderate Harm">
      <formula>NOT(ISERROR(SEARCH("Moderate Harm",C54)))</formula>
    </cfRule>
    <cfRule type="containsText" dxfId="752" priority="1897" operator="containsText" text="Large Harm">
      <formula>NOT(ISERROR(SEARCH("Large Harm",C54)))</formula>
    </cfRule>
  </conditionalFormatting>
  <conditionalFormatting sqref="C58:C59">
    <cfRule type="containsText" dxfId="751" priority="1898" operator="containsText" text="Trivial Benefit">
      <formula>NOT(ISERROR(SEARCH("Trivial Benefit",C58)))</formula>
    </cfRule>
    <cfRule type="containsText" dxfId="750" priority="1899" operator="containsText" text="Small Benefit">
      <formula>NOT(ISERROR(SEARCH("Small Benefit",C58)))</formula>
    </cfRule>
    <cfRule type="containsText" dxfId="749" priority="1900" operator="containsText" text="Moderate Benefit">
      <formula>NOT(ISERROR(SEARCH("Moderate Benefit",C58)))</formula>
    </cfRule>
    <cfRule type="containsText" dxfId="748" priority="1901" operator="containsText" text="Large Benefit">
      <formula>NOT(ISERROR(SEARCH("Large Benefit",C58)))</formula>
    </cfRule>
    <cfRule type="containsText" dxfId="747" priority="1902" operator="containsText" text="Trivial Harm">
      <formula>NOT(ISERROR(SEARCH("Trivial Harm",C58)))</formula>
    </cfRule>
    <cfRule type="containsText" dxfId="746" priority="1903" operator="containsText" text="Small Harm">
      <formula>NOT(ISERROR(SEARCH("Small Harm",C58)))</formula>
    </cfRule>
    <cfRule type="containsText" dxfId="745" priority="1904" operator="containsText" text="Moderate Harm">
      <formula>NOT(ISERROR(SEARCH("Moderate Harm",C58)))</formula>
    </cfRule>
    <cfRule type="containsText" dxfId="744" priority="1905" operator="containsText" text="Large Harm">
      <formula>NOT(ISERROR(SEARCH("Large Harm",C58)))</formula>
    </cfRule>
  </conditionalFormatting>
  <conditionalFormatting sqref="C62">
    <cfRule type="containsText" dxfId="743" priority="1906" operator="containsText" text="Trivial Benefit">
      <formula>NOT(ISERROR(SEARCH("Trivial Benefit",C62)))</formula>
    </cfRule>
    <cfRule type="containsText" dxfId="742" priority="1907" operator="containsText" text="Small Benefit">
      <formula>NOT(ISERROR(SEARCH("Small Benefit",C62)))</formula>
    </cfRule>
    <cfRule type="containsText" dxfId="741" priority="1908" operator="containsText" text="Moderate Benefit">
      <formula>NOT(ISERROR(SEARCH("Moderate Benefit",C62)))</formula>
    </cfRule>
    <cfRule type="containsText" dxfId="740" priority="1909" operator="containsText" text="Large Benefit">
      <formula>NOT(ISERROR(SEARCH("Large Benefit",C62)))</formula>
    </cfRule>
    <cfRule type="containsText" dxfId="739" priority="1910" operator="containsText" text="Trivial Harm">
      <formula>NOT(ISERROR(SEARCH("Trivial Harm",C62)))</formula>
    </cfRule>
    <cfRule type="containsText" dxfId="738" priority="1911" operator="containsText" text="Small Harm">
      <formula>NOT(ISERROR(SEARCH("Small Harm",C62)))</formula>
    </cfRule>
    <cfRule type="containsText" dxfId="737" priority="1912" operator="containsText" text="Moderate Harm">
      <formula>NOT(ISERROR(SEARCH("Moderate Harm",C62)))</formula>
    </cfRule>
    <cfRule type="containsText" dxfId="736" priority="1913" operator="containsText" text="Large Harm">
      <formula>NOT(ISERROR(SEARCH("Large Harm",C62)))</formula>
    </cfRule>
  </conditionalFormatting>
  <conditionalFormatting sqref="C66:C67">
    <cfRule type="containsText" dxfId="735" priority="1914" operator="containsText" text="Trivial Benefit">
      <formula>NOT(ISERROR(SEARCH("Trivial Benefit",C66)))</formula>
    </cfRule>
    <cfRule type="containsText" dxfId="734" priority="1915" operator="containsText" text="Small Benefit">
      <formula>NOT(ISERROR(SEARCH("Small Benefit",C66)))</formula>
    </cfRule>
    <cfRule type="containsText" dxfId="733" priority="1916" operator="containsText" text="Moderate Benefit">
      <formula>NOT(ISERROR(SEARCH("Moderate Benefit",C66)))</formula>
    </cfRule>
    <cfRule type="containsText" dxfId="732" priority="1917" operator="containsText" text="Large Benefit">
      <formula>NOT(ISERROR(SEARCH("Large Benefit",C66)))</formula>
    </cfRule>
    <cfRule type="containsText" dxfId="731" priority="1918" operator="containsText" text="Trivial Harm">
      <formula>NOT(ISERROR(SEARCH("Trivial Harm",C66)))</formula>
    </cfRule>
    <cfRule type="containsText" dxfId="730" priority="1919" operator="containsText" text="Small Harm">
      <formula>NOT(ISERROR(SEARCH("Small Harm",C66)))</formula>
    </cfRule>
    <cfRule type="containsText" dxfId="729" priority="1920" operator="containsText" text="Moderate Harm">
      <formula>NOT(ISERROR(SEARCH("Moderate Harm",C66)))</formula>
    </cfRule>
    <cfRule type="containsText" dxfId="728" priority="1921" operator="containsText" text="Large Harm">
      <formula>NOT(ISERROR(SEARCH("Large Harm",C66)))</formula>
    </cfRule>
  </conditionalFormatting>
  <conditionalFormatting sqref="C70:C71">
    <cfRule type="containsText" dxfId="727" priority="1922" operator="containsText" text="Trivial Benefit">
      <formula>NOT(ISERROR(SEARCH("Trivial Benefit",C70)))</formula>
    </cfRule>
    <cfRule type="containsText" dxfId="726" priority="1923" operator="containsText" text="Small Benefit">
      <formula>NOT(ISERROR(SEARCH("Small Benefit",C70)))</formula>
    </cfRule>
    <cfRule type="containsText" dxfId="725" priority="1924" operator="containsText" text="Moderate Benefit">
      <formula>NOT(ISERROR(SEARCH("Moderate Benefit",C70)))</formula>
    </cfRule>
    <cfRule type="containsText" dxfId="724" priority="1925" operator="containsText" text="Large Benefit">
      <formula>NOT(ISERROR(SEARCH("Large Benefit",C70)))</formula>
    </cfRule>
    <cfRule type="containsText" dxfId="723" priority="1926" operator="containsText" text="Trivial Harm">
      <formula>NOT(ISERROR(SEARCH("Trivial Harm",C70)))</formula>
    </cfRule>
    <cfRule type="containsText" dxfId="722" priority="1927" operator="containsText" text="Small Harm">
      <formula>NOT(ISERROR(SEARCH("Small Harm",C70)))</formula>
    </cfRule>
    <cfRule type="containsText" dxfId="721" priority="1928" operator="containsText" text="Moderate Harm">
      <formula>NOT(ISERROR(SEARCH("Moderate Harm",C70)))</formula>
    </cfRule>
    <cfRule type="containsText" dxfId="720" priority="1929" operator="containsText" text="Large Harm">
      <formula>NOT(ISERROR(SEARCH("Large Harm",C70)))</formula>
    </cfRule>
  </conditionalFormatting>
  <conditionalFormatting sqref="C74:C75">
    <cfRule type="containsText" dxfId="719" priority="1930" operator="containsText" text="Trivial Benefit">
      <formula>NOT(ISERROR(SEARCH("Trivial Benefit",C74)))</formula>
    </cfRule>
    <cfRule type="containsText" dxfId="718" priority="1931" operator="containsText" text="Small Benefit">
      <formula>NOT(ISERROR(SEARCH("Small Benefit",C74)))</formula>
    </cfRule>
    <cfRule type="containsText" dxfId="717" priority="1932" operator="containsText" text="Moderate Benefit">
      <formula>NOT(ISERROR(SEARCH("Moderate Benefit",C74)))</formula>
    </cfRule>
    <cfRule type="containsText" dxfId="716" priority="1933" operator="containsText" text="Large Benefit">
      <formula>NOT(ISERROR(SEARCH("Large Benefit",C74)))</formula>
    </cfRule>
    <cfRule type="containsText" dxfId="715" priority="1934" operator="containsText" text="Trivial Harm">
      <formula>NOT(ISERROR(SEARCH("Trivial Harm",C74)))</formula>
    </cfRule>
    <cfRule type="containsText" dxfId="714" priority="1935" operator="containsText" text="Small Harm">
      <formula>NOT(ISERROR(SEARCH("Small Harm",C74)))</formula>
    </cfRule>
    <cfRule type="containsText" dxfId="713" priority="1936" operator="containsText" text="Moderate Harm">
      <formula>NOT(ISERROR(SEARCH("Moderate Harm",C74)))</formula>
    </cfRule>
    <cfRule type="containsText" dxfId="712" priority="1937" operator="containsText" text="Large Harm">
      <formula>NOT(ISERROR(SEARCH("Large Harm",C74)))</formula>
    </cfRule>
  </conditionalFormatting>
  <conditionalFormatting sqref="C78:C79">
    <cfRule type="containsText" dxfId="711" priority="1938" operator="containsText" text="Trivial Benefit">
      <formula>NOT(ISERROR(SEARCH("Trivial Benefit",C78)))</formula>
    </cfRule>
    <cfRule type="containsText" dxfId="710" priority="1939" operator="containsText" text="Small Benefit">
      <formula>NOT(ISERROR(SEARCH("Small Benefit",C78)))</formula>
    </cfRule>
    <cfRule type="containsText" dxfId="709" priority="1940" operator="containsText" text="Moderate Benefit">
      <formula>NOT(ISERROR(SEARCH("Moderate Benefit",C78)))</formula>
    </cfRule>
    <cfRule type="containsText" dxfId="708" priority="1941" operator="containsText" text="Large Benefit">
      <formula>NOT(ISERROR(SEARCH("Large Benefit",C78)))</formula>
    </cfRule>
    <cfRule type="containsText" dxfId="707" priority="1942" operator="containsText" text="Trivial Harm">
      <formula>NOT(ISERROR(SEARCH("Trivial Harm",C78)))</formula>
    </cfRule>
    <cfRule type="containsText" dxfId="706" priority="1943" operator="containsText" text="Small Harm">
      <formula>NOT(ISERROR(SEARCH("Small Harm",C78)))</formula>
    </cfRule>
    <cfRule type="containsText" dxfId="705" priority="1944" operator="containsText" text="Moderate Harm">
      <formula>NOT(ISERROR(SEARCH("Moderate Harm",C78)))</formula>
    </cfRule>
    <cfRule type="containsText" dxfId="704" priority="1945" operator="containsText" text="Large Harm">
      <formula>NOT(ISERROR(SEARCH("Large Harm",C78)))</formula>
    </cfRule>
  </conditionalFormatting>
  <conditionalFormatting sqref="C82:C83">
    <cfRule type="containsText" dxfId="703" priority="1946" operator="containsText" text="Trivial Benefit">
      <formula>NOT(ISERROR(SEARCH("Trivial Benefit",C82)))</formula>
    </cfRule>
    <cfRule type="containsText" dxfId="702" priority="1947" operator="containsText" text="Small Benefit">
      <formula>NOT(ISERROR(SEARCH("Small Benefit",C82)))</formula>
    </cfRule>
    <cfRule type="containsText" dxfId="701" priority="1948" operator="containsText" text="Moderate Benefit">
      <formula>NOT(ISERROR(SEARCH("Moderate Benefit",C82)))</formula>
    </cfRule>
    <cfRule type="containsText" dxfId="700" priority="1949" operator="containsText" text="Large Benefit">
      <formula>NOT(ISERROR(SEARCH("Large Benefit",C82)))</formula>
    </cfRule>
    <cfRule type="containsText" dxfId="699" priority="1950" operator="containsText" text="Trivial Harm">
      <formula>NOT(ISERROR(SEARCH("Trivial Harm",C82)))</formula>
    </cfRule>
    <cfRule type="containsText" dxfId="698" priority="1951" operator="containsText" text="Small Harm">
      <formula>NOT(ISERROR(SEARCH("Small Harm",C82)))</formula>
    </cfRule>
    <cfRule type="containsText" dxfId="697" priority="1952" operator="containsText" text="Moderate Harm">
      <formula>NOT(ISERROR(SEARCH("Moderate Harm",C82)))</formula>
    </cfRule>
    <cfRule type="containsText" dxfId="696" priority="1953" operator="containsText" text="Large Harm">
      <formula>NOT(ISERROR(SEARCH("Large Harm",C82)))</formula>
    </cfRule>
  </conditionalFormatting>
  <conditionalFormatting sqref="C86:C87">
    <cfRule type="containsText" dxfId="695" priority="1954" operator="containsText" text="Trivial Benefit">
      <formula>NOT(ISERROR(SEARCH("Trivial Benefit",C86)))</formula>
    </cfRule>
    <cfRule type="containsText" dxfId="694" priority="1955" operator="containsText" text="Small Benefit">
      <formula>NOT(ISERROR(SEARCH("Small Benefit",C86)))</formula>
    </cfRule>
    <cfRule type="containsText" dxfId="693" priority="1956" operator="containsText" text="Moderate Benefit">
      <formula>NOT(ISERROR(SEARCH("Moderate Benefit",C86)))</formula>
    </cfRule>
    <cfRule type="containsText" dxfId="692" priority="1957" operator="containsText" text="Large Benefit">
      <formula>NOT(ISERROR(SEARCH("Large Benefit",C86)))</formula>
    </cfRule>
    <cfRule type="containsText" dxfId="691" priority="1958" operator="containsText" text="Trivial Harm">
      <formula>NOT(ISERROR(SEARCH("Trivial Harm",C86)))</formula>
    </cfRule>
    <cfRule type="containsText" dxfId="690" priority="1959" operator="containsText" text="Small Harm">
      <formula>NOT(ISERROR(SEARCH("Small Harm",C86)))</formula>
    </cfRule>
    <cfRule type="containsText" dxfId="689" priority="1960" operator="containsText" text="Moderate Harm">
      <formula>NOT(ISERROR(SEARCH("Moderate Harm",C86)))</formula>
    </cfRule>
    <cfRule type="containsText" dxfId="688" priority="1961" operator="containsText" text="Large Harm">
      <formula>NOT(ISERROR(SEARCH("Large Harm",C86)))</formula>
    </cfRule>
  </conditionalFormatting>
  <conditionalFormatting sqref="D24:D25 D40:D41 D36:D37 D32:D33 D28:D29 D20:D21 D16:D17 D10:D13">
    <cfRule type="containsText" dxfId="687" priority="1962" operator="containsText" text="Trivial Benefit">
      <formula>NOT(ISERROR(SEARCH("Trivial Benefit",D10)))</formula>
    </cfRule>
    <cfRule type="containsText" dxfId="686" priority="1963" operator="containsText" text="Small Benefit">
      <formula>NOT(ISERROR(SEARCH("Small Benefit",D10)))</formula>
    </cfRule>
    <cfRule type="containsText" dxfId="685" priority="1964" operator="containsText" text="Moderate Benefit">
      <formula>NOT(ISERROR(SEARCH("Moderate Benefit",D10)))</formula>
    </cfRule>
    <cfRule type="containsText" dxfId="684" priority="1965" operator="containsText" text="Large Benefit">
      <formula>NOT(ISERROR(SEARCH("Large Benefit",D10)))</formula>
    </cfRule>
    <cfRule type="containsText" dxfId="683" priority="1966" operator="containsText" text="Trivial Harm">
      <formula>NOT(ISERROR(SEARCH("Trivial Harm",D10)))</formula>
    </cfRule>
    <cfRule type="containsText" dxfId="682" priority="1967" operator="containsText" text="Small Harm">
      <formula>NOT(ISERROR(SEARCH("Small Harm",D10)))</formula>
    </cfRule>
    <cfRule type="containsText" dxfId="681" priority="1968" operator="containsText" text="Moderate Harm">
      <formula>NOT(ISERROR(SEARCH("Moderate Harm",D10)))</formula>
    </cfRule>
    <cfRule type="containsText" dxfId="680" priority="1969" operator="containsText" text="Large Harm">
      <formula>NOT(ISERROR(SEARCH("Large Harm",D10)))</formula>
    </cfRule>
  </conditionalFormatting>
  <conditionalFormatting sqref="D15">
    <cfRule type="containsText" dxfId="679" priority="1970" operator="containsText" text="Trivial Benefit">
      <formula>NOT(ISERROR(SEARCH("Trivial Benefit",D15)))</formula>
    </cfRule>
    <cfRule type="containsText" dxfId="678" priority="1971" operator="containsText" text="Small Benefit">
      <formula>NOT(ISERROR(SEARCH("Small Benefit",D15)))</formula>
    </cfRule>
    <cfRule type="containsText" dxfId="677" priority="1972" operator="containsText" text="Moderate Benefit">
      <formula>NOT(ISERROR(SEARCH("Moderate Benefit",D15)))</formula>
    </cfRule>
    <cfRule type="containsText" dxfId="676" priority="1973" operator="containsText" text="Large Benefit">
      <formula>NOT(ISERROR(SEARCH("Large Benefit",D15)))</formula>
    </cfRule>
    <cfRule type="containsText" dxfId="675" priority="1974" operator="containsText" text="Trivial Harm">
      <formula>NOT(ISERROR(SEARCH("Trivial Harm",D15)))</formula>
    </cfRule>
    <cfRule type="containsText" dxfId="674" priority="1975" operator="containsText" text="Small Harm">
      <formula>NOT(ISERROR(SEARCH("Small Harm",D15)))</formula>
    </cfRule>
    <cfRule type="containsText" dxfId="673" priority="1976" operator="containsText" text="Moderate Harm">
      <formula>NOT(ISERROR(SEARCH("Moderate Harm",D15)))</formula>
    </cfRule>
    <cfRule type="containsText" dxfId="672" priority="1977" operator="containsText" text="Large Harm">
      <formula>NOT(ISERROR(SEARCH("Large Harm",D15)))</formula>
    </cfRule>
  </conditionalFormatting>
  <conditionalFormatting sqref="D19">
    <cfRule type="containsText" dxfId="671" priority="1978" operator="containsText" text="Trivial Benefit">
      <formula>NOT(ISERROR(SEARCH("Trivial Benefit",D19)))</formula>
    </cfRule>
    <cfRule type="containsText" dxfId="670" priority="1979" operator="containsText" text="Small Benefit">
      <formula>NOT(ISERROR(SEARCH("Small Benefit",D19)))</formula>
    </cfRule>
    <cfRule type="containsText" dxfId="669" priority="1980" operator="containsText" text="Moderate Benefit">
      <formula>NOT(ISERROR(SEARCH("Moderate Benefit",D19)))</formula>
    </cfRule>
    <cfRule type="containsText" dxfId="668" priority="1981" operator="containsText" text="Large Benefit">
      <formula>NOT(ISERROR(SEARCH("Large Benefit",D19)))</formula>
    </cfRule>
    <cfRule type="containsText" dxfId="667" priority="1982" operator="containsText" text="Trivial Harm">
      <formula>NOT(ISERROR(SEARCH("Trivial Harm",D19)))</formula>
    </cfRule>
    <cfRule type="containsText" dxfId="666" priority="1983" operator="containsText" text="Small Harm">
      <formula>NOT(ISERROR(SEARCH("Small Harm",D19)))</formula>
    </cfRule>
    <cfRule type="containsText" dxfId="665" priority="1984" operator="containsText" text="Moderate Harm">
      <formula>NOT(ISERROR(SEARCH("Moderate Harm",D19)))</formula>
    </cfRule>
    <cfRule type="containsText" dxfId="664" priority="1985" operator="containsText" text="Large Harm">
      <formula>NOT(ISERROR(SEARCH("Large Harm",D19)))</formula>
    </cfRule>
  </conditionalFormatting>
  <conditionalFormatting sqref="D23">
    <cfRule type="containsText" dxfId="663" priority="1986" operator="containsText" text="Trivial Benefit">
      <formula>NOT(ISERROR(SEARCH("Trivial Benefit",D23)))</formula>
    </cfRule>
    <cfRule type="containsText" dxfId="662" priority="1987" operator="containsText" text="Small Benefit">
      <formula>NOT(ISERROR(SEARCH("Small Benefit",D23)))</formula>
    </cfRule>
    <cfRule type="containsText" dxfId="661" priority="1988" operator="containsText" text="Moderate Benefit">
      <formula>NOT(ISERROR(SEARCH("Moderate Benefit",D23)))</formula>
    </cfRule>
    <cfRule type="containsText" dxfId="660" priority="1989" operator="containsText" text="Large Benefit">
      <formula>NOT(ISERROR(SEARCH("Large Benefit",D23)))</formula>
    </cfRule>
    <cfRule type="containsText" dxfId="659" priority="1990" operator="containsText" text="Trivial Harm">
      <formula>NOT(ISERROR(SEARCH("Trivial Harm",D23)))</formula>
    </cfRule>
    <cfRule type="containsText" dxfId="658" priority="1991" operator="containsText" text="Small Harm">
      <formula>NOT(ISERROR(SEARCH("Small Harm",D23)))</formula>
    </cfRule>
    <cfRule type="containsText" dxfId="657" priority="1992" operator="containsText" text="Moderate Harm">
      <formula>NOT(ISERROR(SEARCH("Moderate Harm",D23)))</formula>
    </cfRule>
    <cfRule type="containsText" dxfId="656" priority="1993" operator="containsText" text="Large Harm">
      <formula>NOT(ISERROR(SEARCH("Large Harm",D23)))</formula>
    </cfRule>
  </conditionalFormatting>
  <conditionalFormatting sqref="D27">
    <cfRule type="containsText" dxfId="655" priority="1994" operator="containsText" text="Trivial Benefit">
      <formula>NOT(ISERROR(SEARCH("Trivial Benefit",D27)))</formula>
    </cfRule>
    <cfRule type="containsText" dxfId="654" priority="1995" operator="containsText" text="Small Benefit">
      <formula>NOT(ISERROR(SEARCH("Small Benefit",D27)))</formula>
    </cfRule>
    <cfRule type="containsText" dxfId="653" priority="1996" operator="containsText" text="Moderate Benefit">
      <formula>NOT(ISERROR(SEARCH("Moderate Benefit",D27)))</formula>
    </cfRule>
    <cfRule type="containsText" dxfId="652" priority="1997" operator="containsText" text="Large Benefit">
      <formula>NOT(ISERROR(SEARCH("Large Benefit",D27)))</formula>
    </cfRule>
    <cfRule type="containsText" dxfId="651" priority="1998" operator="containsText" text="Trivial Harm">
      <formula>NOT(ISERROR(SEARCH("Trivial Harm",D27)))</formula>
    </cfRule>
    <cfRule type="containsText" dxfId="650" priority="1999" operator="containsText" text="Small Harm">
      <formula>NOT(ISERROR(SEARCH("Small Harm",D27)))</formula>
    </cfRule>
    <cfRule type="containsText" dxfId="649" priority="2000" operator="containsText" text="Moderate Harm">
      <formula>NOT(ISERROR(SEARCH("Moderate Harm",D27)))</formula>
    </cfRule>
    <cfRule type="containsText" dxfId="648" priority="2001" operator="containsText" text="Large Harm">
      <formula>NOT(ISERROR(SEARCH("Large Harm",D27)))</formula>
    </cfRule>
  </conditionalFormatting>
  <conditionalFormatting sqref="D31">
    <cfRule type="containsText" dxfId="647" priority="2002" operator="containsText" text="Trivial Benefit">
      <formula>NOT(ISERROR(SEARCH("Trivial Benefit",D31)))</formula>
    </cfRule>
    <cfRule type="containsText" dxfId="646" priority="2003" operator="containsText" text="Small Benefit">
      <formula>NOT(ISERROR(SEARCH("Small Benefit",D31)))</formula>
    </cfRule>
    <cfRule type="containsText" dxfId="645" priority="2004" operator="containsText" text="Moderate Benefit">
      <formula>NOT(ISERROR(SEARCH("Moderate Benefit",D31)))</formula>
    </cfRule>
    <cfRule type="containsText" dxfId="644" priority="2005" operator="containsText" text="Large Benefit">
      <formula>NOT(ISERROR(SEARCH("Large Benefit",D31)))</formula>
    </cfRule>
    <cfRule type="containsText" dxfId="643" priority="2006" operator="containsText" text="Trivial Harm">
      <formula>NOT(ISERROR(SEARCH("Trivial Harm",D31)))</formula>
    </cfRule>
    <cfRule type="containsText" dxfId="642" priority="2007" operator="containsText" text="Small Harm">
      <formula>NOT(ISERROR(SEARCH("Small Harm",D31)))</formula>
    </cfRule>
    <cfRule type="containsText" dxfId="641" priority="2008" operator="containsText" text="Moderate Harm">
      <formula>NOT(ISERROR(SEARCH("Moderate Harm",D31)))</formula>
    </cfRule>
    <cfRule type="containsText" dxfId="640" priority="2009" operator="containsText" text="Large Harm">
      <formula>NOT(ISERROR(SEARCH("Large Harm",D31)))</formula>
    </cfRule>
  </conditionalFormatting>
  <conditionalFormatting sqref="D35">
    <cfRule type="containsText" dxfId="639" priority="2010" operator="containsText" text="Trivial Benefit">
      <formula>NOT(ISERROR(SEARCH("Trivial Benefit",D35)))</formula>
    </cfRule>
    <cfRule type="containsText" dxfId="638" priority="2011" operator="containsText" text="Small Benefit">
      <formula>NOT(ISERROR(SEARCH("Small Benefit",D35)))</formula>
    </cfRule>
    <cfRule type="containsText" dxfId="637" priority="2012" operator="containsText" text="Moderate Benefit">
      <formula>NOT(ISERROR(SEARCH("Moderate Benefit",D35)))</formula>
    </cfRule>
    <cfRule type="containsText" dxfId="636" priority="2013" operator="containsText" text="Large Benefit">
      <formula>NOT(ISERROR(SEARCH("Large Benefit",D35)))</formula>
    </cfRule>
    <cfRule type="containsText" dxfId="635" priority="2014" operator="containsText" text="Trivial Harm">
      <formula>NOT(ISERROR(SEARCH("Trivial Harm",D35)))</formula>
    </cfRule>
    <cfRule type="containsText" dxfId="634" priority="2015" operator="containsText" text="Small Harm">
      <formula>NOT(ISERROR(SEARCH("Small Harm",D35)))</formula>
    </cfRule>
    <cfRule type="containsText" dxfId="633" priority="2016" operator="containsText" text="Moderate Harm">
      <formula>NOT(ISERROR(SEARCH("Moderate Harm",D35)))</formula>
    </cfRule>
    <cfRule type="containsText" dxfId="632" priority="2017" operator="containsText" text="Large Harm">
      <formula>NOT(ISERROR(SEARCH("Large Harm",D35)))</formula>
    </cfRule>
  </conditionalFormatting>
  <conditionalFormatting sqref="D39">
    <cfRule type="containsText" dxfId="631" priority="2018" operator="containsText" text="Trivial Benefit">
      <formula>NOT(ISERROR(SEARCH("Trivial Benefit",D39)))</formula>
    </cfRule>
    <cfRule type="containsText" dxfId="630" priority="2019" operator="containsText" text="Small Benefit">
      <formula>NOT(ISERROR(SEARCH("Small Benefit",D39)))</formula>
    </cfRule>
    <cfRule type="containsText" dxfId="629" priority="2020" operator="containsText" text="Moderate Benefit">
      <formula>NOT(ISERROR(SEARCH("Moderate Benefit",D39)))</formula>
    </cfRule>
    <cfRule type="containsText" dxfId="628" priority="2021" operator="containsText" text="Large Benefit">
      <formula>NOT(ISERROR(SEARCH("Large Benefit",D39)))</formula>
    </cfRule>
    <cfRule type="containsText" dxfId="627" priority="2022" operator="containsText" text="Trivial Harm">
      <formula>NOT(ISERROR(SEARCH("Trivial Harm",D39)))</formula>
    </cfRule>
    <cfRule type="containsText" dxfId="626" priority="2023" operator="containsText" text="Small Harm">
      <formula>NOT(ISERROR(SEARCH("Small Harm",D39)))</formula>
    </cfRule>
    <cfRule type="containsText" dxfId="625" priority="2024" operator="containsText" text="Moderate Harm">
      <formula>NOT(ISERROR(SEARCH("Moderate Harm",D39)))</formula>
    </cfRule>
    <cfRule type="containsText" dxfId="624" priority="2025" operator="containsText" text="Large Harm">
      <formula>NOT(ISERROR(SEARCH("Large Harm",D39)))</formula>
    </cfRule>
  </conditionalFormatting>
  <conditionalFormatting sqref="D43">
    <cfRule type="containsText" dxfId="623" priority="2026" operator="containsText" text="Trivial Benefit">
      <formula>NOT(ISERROR(SEARCH("Trivial Benefit",D43)))</formula>
    </cfRule>
    <cfRule type="containsText" dxfId="622" priority="2027" operator="containsText" text="Small Benefit">
      <formula>NOT(ISERROR(SEARCH("Small Benefit",D43)))</formula>
    </cfRule>
    <cfRule type="containsText" dxfId="621" priority="2028" operator="containsText" text="Moderate Benefit">
      <formula>NOT(ISERROR(SEARCH("Moderate Benefit",D43)))</formula>
    </cfRule>
    <cfRule type="containsText" dxfId="620" priority="2029" operator="containsText" text="Large Benefit">
      <formula>NOT(ISERROR(SEARCH("Large Benefit",D43)))</formula>
    </cfRule>
    <cfRule type="containsText" dxfId="619" priority="2030" operator="containsText" text="Trivial Harm">
      <formula>NOT(ISERROR(SEARCH("Trivial Harm",D43)))</formula>
    </cfRule>
    <cfRule type="containsText" dxfId="618" priority="2031" operator="containsText" text="Small Harm">
      <formula>NOT(ISERROR(SEARCH("Small Harm",D43)))</formula>
    </cfRule>
    <cfRule type="containsText" dxfId="617" priority="2032" operator="containsText" text="Moderate Harm">
      <formula>NOT(ISERROR(SEARCH("Moderate Harm",D43)))</formula>
    </cfRule>
    <cfRule type="containsText" dxfId="616" priority="2033" operator="containsText" text="Large Harm">
      <formula>NOT(ISERROR(SEARCH("Large Harm",D43)))</formula>
    </cfRule>
  </conditionalFormatting>
  <conditionalFormatting sqref="D14">
    <cfRule type="containsText" dxfId="615" priority="2034" operator="containsText" text="Trivial Benefit">
      <formula>NOT(ISERROR(SEARCH("Trivial Benefit",D14)))</formula>
    </cfRule>
    <cfRule type="containsText" dxfId="614" priority="2035" operator="containsText" text="Small Benefit">
      <formula>NOT(ISERROR(SEARCH("Small Benefit",D14)))</formula>
    </cfRule>
    <cfRule type="containsText" dxfId="613" priority="2036" operator="containsText" text="Moderate Benefit">
      <formula>NOT(ISERROR(SEARCH("Moderate Benefit",D14)))</formula>
    </cfRule>
    <cfRule type="containsText" dxfId="612" priority="2037" operator="containsText" text="Large Benefit">
      <formula>NOT(ISERROR(SEARCH("Large Benefit",D14)))</formula>
    </cfRule>
    <cfRule type="containsText" dxfId="611" priority="2038" operator="containsText" text="Trivial Harm">
      <formula>NOT(ISERROR(SEARCH("Trivial Harm",D14)))</formula>
    </cfRule>
    <cfRule type="containsText" dxfId="610" priority="2039" operator="containsText" text="Small Harm">
      <formula>NOT(ISERROR(SEARCH("Small Harm",D14)))</formula>
    </cfRule>
    <cfRule type="containsText" dxfId="609" priority="2040" operator="containsText" text="Moderate Harm">
      <formula>NOT(ISERROR(SEARCH("Moderate Harm",D14)))</formula>
    </cfRule>
    <cfRule type="containsText" dxfId="608" priority="2041" operator="containsText" text="Large Harm">
      <formula>NOT(ISERROR(SEARCH("Large Harm",D14)))</formula>
    </cfRule>
  </conditionalFormatting>
  <conditionalFormatting sqref="D18">
    <cfRule type="containsText" dxfId="607" priority="2042" operator="containsText" text="Trivial Benefit">
      <formula>NOT(ISERROR(SEARCH("Trivial Benefit",D18)))</formula>
    </cfRule>
    <cfRule type="containsText" dxfId="606" priority="2043" operator="containsText" text="Small Benefit">
      <formula>NOT(ISERROR(SEARCH("Small Benefit",D18)))</formula>
    </cfRule>
    <cfRule type="containsText" dxfId="605" priority="2044" operator="containsText" text="Moderate Benefit">
      <formula>NOT(ISERROR(SEARCH("Moderate Benefit",D18)))</formula>
    </cfRule>
    <cfRule type="containsText" dxfId="604" priority="2045" operator="containsText" text="Large Benefit">
      <formula>NOT(ISERROR(SEARCH("Large Benefit",D18)))</formula>
    </cfRule>
    <cfRule type="containsText" dxfId="603" priority="2046" operator="containsText" text="Trivial Harm">
      <formula>NOT(ISERROR(SEARCH("Trivial Harm",D18)))</formula>
    </cfRule>
    <cfRule type="containsText" dxfId="602" priority="2047" operator="containsText" text="Small Harm">
      <formula>NOT(ISERROR(SEARCH("Small Harm",D18)))</formula>
    </cfRule>
    <cfRule type="containsText" dxfId="601" priority="2048" operator="containsText" text="Moderate Harm">
      <formula>NOT(ISERROR(SEARCH("Moderate Harm",D18)))</formula>
    </cfRule>
    <cfRule type="containsText" dxfId="600" priority="2049" operator="containsText" text="Large Harm">
      <formula>NOT(ISERROR(SEARCH("Large Harm",D18)))</formula>
    </cfRule>
  </conditionalFormatting>
  <conditionalFormatting sqref="D22">
    <cfRule type="containsText" dxfId="599" priority="2050" operator="containsText" text="Trivial Benefit">
      <formula>NOT(ISERROR(SEARCH("Trivial Benefit",D22)))</formula>
    </cfRule>
    <cfRule type="containsText" dxfId="598" priority="2051" operator="containsText" text="Small Benefit">
      <formula>NOT(ISERROR(SEARCH("Small Benefit",D22)))</formula>
    </cfRule>
    <cfRule type="containsText" dxfId="597" priority="2052" operator="containsText" text="Moderate Benefit">
      <formula>NOT(ISERROR(SEARCH("Moderate Benefit",D22)))</formula>
    </cfRule>
    <cfRule type="containsText" dxfId="596" priority="2053" operator="containsText" text="Large Benefit">
      <formula>NOT(ISERROR(SEARCH("Large Benefit",D22)))</formula>
    </cfRule>
    <cfRule type="containsText" dxfId="595" priority="2054" operator="containsText" text="Trivial Harm">
      <formula>NOT(ISERROR(SEARCH("Trivial Harm",D22)))</formula>
    </cfRule>
    <cfRule type="containsText" dxfId="594" priority="2055" operator="containsText" text="Small Harm">
      <formula>NOT(ISERROR(SEARCH("Small Harm",D22)))</formula>
    </cfRule>
    <cfRule type="containsText" dxfId="593" priority="2056" operator="containsText" text="Moderate Harm">
      <formula>NOT(ISERROR(SEARCH("Moderate Harm",D22)))</formula>
    </cfRule>
    <cfRule type="containsText" dxfId="592" priority="2057" operator="containsText" text="Large Harm">
      <formula>NOT(ISERROR(SEARCH("Large Harm",D22)))</formula>
    </cfRule>
  </conditionalFormatting>
  <conditionalFormatting sqref="D26">
    <cfRule type="containsText" dxfId="591" priority="2058" operator="containsText" text="Trivial Benefit">
      <formula>NOT(ISERROR(SEARCH("Trivial Benefit",D26)))</formula>
    </cfRule>
    <cfRule type="containsText" dxfId="590" priority="2059" operator="containsText" text="Small Benefit">
      <formula>NOT(ISERROR(SEARCH("Small Benefit",D26)))</formula>
    </cfRule>
    <cfRule type="containsText" dxfId="589" priority="2060" operator="containsText" text="Moderate Benefit">
      <formula>NOT(ISERROR(SEARCH("Moderate Benefit",D26)))</formula>
    </cfRule>
    <cfRule type="containsText" dxfId="588" priority="2061" operator="containsText" text="Large Benefit">
      <formula>NOT(ISERROR(SEARCH("Large Benefit",D26)))</formula>
    </cfRule>
    <cfRule type="containsText" dxfId="587" priority="2062" operator="containsText" text="Trivial Harm">
      <formula>NOT(ISERROR(SEARCH("Trivial Harm",D26)))</formula>
    </cfRule>
    <cfRule type="containsText" dxfId="586" priority="2063" operator="containsText" text="Small Harm">
      <formula>NOT(ISERROR(SEARCH("Small Harm",D26)))</formula>
    </cfRule>
    <cfRule type="containsText" dxfId="585" priority="2064" operator="containsText" text="Moderate Harm">
      <formula>NOT(ISERROR(SEARCH("Moderate Harm",D26)))</formula>
    </cfRule>
    <cfRule type="containsText" dxfId="584" priority="2065" operator="containsText" text="Large Harm">
      <formula>NOT(ISERROR(SEARCH("Large Harm",D26)))</formula>
    </cfRule>
  </conditionalFormatting>
  <conditionalFormatting sqref="D30">
    <cfRule type="containsText" dxfId="583" priority="2066" operator="containsText" text="Trivial Benefit">
      <formula>NOT(ISERROR(SEARCH("Trivial Benefit",D30)))</formula>
    </cfRule>
    <cfRule type="containsText" dxfId="582" priority="2067" operator="containsText" text="Small Benefit">
      <formula>NOT(ISERROR(SEARCH("Small Benefit",D30)))</formula>
    </cfRule>
    <cfRule type="containsText" dxfId="581" priority="2068" operator="containsText" text="Moderate Benefit">
      <formula>NOT(ISERROR(SEARCH("Moderate Benefit",D30)))</formula>
    </cfRule>
    <cfRule type="containsText" dxfId="580" priority="2069" operator="containsText" text="Large Benefit">
      <formula>NOT(ISERROR(SEARCH("Large Benefit",D30)))</formula>
    </cfRule>
    <cfRule type="containsText" dxfId="579" priority="2070" operator="containsText" text="Trivial Harm">
      <formula>NOT(ISERROR(SEARCH("Trivial Harm",D30)))</formula>
    </cfRule>
    <cfRule type="containsText" dxfId="578" priority="2071" operator="containsText" text="Small Harm">
      <formula>NOT(ISERROR(SEARCH("Small Harm",D30)))</formula>
    </cfRule>
    <cfRule type="containsText" dxfId="577" priority="2072" operator="containsText" text="Moderate Harm">
      <formula>NOT(ISERROR(SEARCH("Moderate Harm",D30)))</formula>
    </cfRule>
    <cfRule type="containsText" dxfId="576" priority="2073" operator="containsText" text="Large Harm">
      <formula>NOT(ISERROR(SEARCH("Large Harm",D30)))</formula>
    </cfRule>
  </conditionalFormatting>
  <conditionalFormatting sqref="D34">
    <cfRule type="containsText" dxfId="575" priority="2074" operator="containsText" text="Trivial Benefit">
      <formula>NOT(ISERROR(SEARCH("Trivial Benefit",D34)))</formula>
    </cfRule>
    <cfRule type="containsText" dxfId="574" priority="2075" operator="containsText" text="Small Benefit">
      <formula>NOT(ISERROR(SEARCH("Small Benefit",D34)))</formula>
    </cfRule>
    <cfRule type="containsText" dxfId="573" priority="2076" operator="containsText" text="Moderate Benefit">
      <formula>NOT(ISERROR(SEARCH("Moderate Benefit",D34)))</formula>
    </cfRule>
    <cfRule type="containsText" dxfId="572" priority="2077" operator="containsText" text="Large Benefit">
      <formula>NOT(ISERROR(SEARCH("Large Benefit",D34)))</formula>
    </cfRule>
    <cfRule type="containsText" dxfId="571" priority="2078" operator="containsText" text="Trivial Harm">
      <formula>NOT(ISERROR(SEARCH("Trivial Harm",D34)))</formula>
    </cfRule>
    <cfRule type="containsText" dxfId="570" priority="2079" operator="containsText" text="Small Harm">
      <formula>NOT(ISERROR(SEARCH("Small Harm",D34)))</formula>
    </cfRule>
    <cfRule type="containsText" dxfId="569" priority="2080" operator="containsText" text="Moderate Harm">
      <formula>NOT(ISERROR(SEARCH("Moderate Harm",D34)))</formula>
    </cfRule>
    <cfRule type="containsText" dxfId="568" priority="2081" operator="containsText" text="Large Harm">
      <formula>NOT(ISERROR(SEARCH("Large Harm",D34)))</formula>
    </cfRule>
  </conditionalFormatting>
  <conditionalFormatting sqref="D38">
    <cfRule type="containsText" dxfId="567" priority="2082" operator="containsText" text="Trivial Benefit">
      <formula>NOT(ISERROR(SEARCH("Trivial Benefit",D38)))</formula>
    </cfRule>
    <cfRule type="containsText" dxfId="566" priority="2083" operator="containsText" text="Small Benefit">
      <formula>NOT(ISERROR(SEARCH("Small Benefit",D38)))</formula>
    </cfRule>
    <cfRule type="containsText" dxfId="565" priority="2084" operator="containsText" text="Moderate Benefit">
      <formula>NOT(ISERROR(SEARCH("Moderate Benefit",D38)))</formula>
    </cfRule>
    <cfRule type="containsText" dxfId="564" priority="2085" operator="containsText" text="Large Benefit">
      <formula>NOT(ISERROR(SEARCH("Large Benefit",D38)))</formula>
    </cfRule>
    <cfRule type="containsText" dxfId="563" priority="2086" operator="containsText" text="Trivial Harm">
      <formula>NOT(ISERROR(SEARCH("Trivial Harm",D38)))</formula>
    </cfRule>
    <cfRule type="containsText" dxfId="562" priority="2087" operator="containsText" text="Small Harm">
      <formula>NOT(ISERROR(SEARCH("Small Harm",D38)))</formula>
    </cfRule>
    <cfRule type="containsText" dxfId="561" priority="2088" operator="containsText" text="Moderate Harm">
      <formula>NOT(ISERROR(SEARCH("Moderate Harm",D38)))</formula>
    </cfRule>
    <cfRule type="containsText" dxfId="560" priority="2089" operator="containsText" text="Large Harm">
      <formula>NOT(ISERROR(SEARCH("Large Harm",D38)))</formula>
    </cfRule>
  </conditionalFormatting>
  <conditionalFormatting sqref="D42">
    <cfRule type="containsText" dxfId="559" priority="2090" operator="containsText" text="Trivial Benefit">
      <formula>NOT(ISERROR(SEARCH("Trivial Benefit",D42)))</formula>
    </cfRule>
    <cfRule type="containsText" dxfId="558" priority="2091" operator="containsText" text="Small Benefit">
      <formula>NOT(ISERROR(SEARCH("Small Benefit",D42)))</formula>
    </cfRule>
    <cfRule type="containsText" dxfId="557" priority="2092" operator="containsText" text="Moderate Benefit">
      <formula>NOT(ISERROR(SEARCH("Moderate Benefit",D42)))</formula>
    </cfRule>
    <cfRule type="containsText" dxfId="556" priority="2093" operator="containsText" text="Large Benefit">
      <formula>NOT(ISERROR(SEARCH("Large Benefit",D42)))</formula>
    </cfRule>
    <cfRule type="containsText" dxfId="555" priority="2094" operator="containsText" text="Trivial Harm">
      <formula>NOT(ISERROR(SEARCH("Trivial Harm",D42)))</formula>
    </cfRule>
    <cfRule type="containsText" dxfId="554" priority="2095" operator="containsText" text="Small Harm">
      <formula>NOT(ISERROR(SEARCH("Small Harm",D42)))</formula>
    </cfRule>
    <cfRule type="containsText" dxfId="553" priority="2096" operator="containsText" text="Moderate Harm">
      <formula>NOT(ISERROR(SEARCH("Moderate Harm",D42)))</formula>
    </cfRule>
    <cfRule type="containsText" dxfId="552" priority="2097" operator="containsText" text="Large Harm">
      <formula>NOT(ISERROR(SEARCH("Large Harm",D42)))</formula>
    </cfRule>
  </conditionalFormatting>
  <conditionalFormatting sqref="D46:D47">
    <cfRule type="containsText" dxfId="551" priority="2098" operator="containsText" text="Trivial Benefit">
      <formula>NOT(ISERROR(SEARCH("Trivial Benefit",D46)))</formula>
    </cfRule>
    <cfRule type="containsText" dxfId="550" priority="2099" operator="containsText" text="Small Benefit">
      <formula>NOT(ISERROR(SEARCH("Small Benefit",D46)))</formula>
    </cfRule>
    <cfRule type="containsText" dxfId="549" priority="2100" operator="containsText" text="Moderate Benefit">
      <formula>NOT(ISERROR(SEARCH("Moderate Benefit",D46)))</formula>
    </cfRule>
    <cfRule type="containsText" dxfId="548" priority="2101" operator="containsText" text="Large Benefit">
      <formula>NOT(ISERROR(SEARCH("Large Benefit",D46)))</formula>
    </cfRule>
    <cfRule type="containsText" dxfId="547" priority="2102" operator="containsText" text="Trivial Harm">
      <formula>NOT(ISERROR(SEARCH("Trivial Harm",D46)))</formula>
    </cfRule>
    <cfRule type="containsText" dxfId="546" priority="2103" operator="containsText" text="Small Harm">
      <formula>NOT(ISERROR(SEARCH("Small Harm",D46)))</formula>
    </cfRule>
    <cfRule type="containsText" dxfId="545" priority="2104" operator="containsText" text="Moderate Harm">
      <formula>NOT(ISERROR(SEARCH("Moderate Harm",D46)))</formula>
    </cfRule>
    <cfRule type="containsText" dxfId="544" priority="2105" operator="containsText" text="Large Harm">
      <formula>NOT(ISERROR(SEARCH("Large Harm",D46)))</formula>
    </cfRule>
  </conditionalFormatting>
  <conditionalFormatting sqref="D50:D51">
    <cfRule type="containsText" dxfId="543" priority="2106" operator="containsText" text="Trivial Benefit">
      <formula>NOT(ISERROR(SEARCH("Trivial Benefit",D50)))</formula>
    </cfRule>
    <cfRule type="containsText" dxfId="542" priority="2107" operator="containsText" text="Small Benefit">
      <formula>NOT(ISERROR(SEARCH("Small Benefit",D50)))</formula>
    </cfRule>
    <cfRule type="containsText" dxfId="541" priority="2108" operator="containsText" text="Moderate Benefit">
      <formula>NOT(ISERROR(SEARCH("Moderate Benefit",D50)))</formula>
    </cfRule>
    <cfRule type="containsText" dxfId="540" priority="2109" operator="containsText" text="Large Benefit">
      <formula>NOT(ISERROR(SEARCH("Large Benefit",D50)))</formula>
    </cfRule>
    <cfRule type="containsText" dxfId="539" priority="2110" operator="containsText" text="Trivial Harm">
      <formula>NOT(ISERROR(SEARCH("Trivial Harm",D50)))</formula>
    </cfRule>
    <cfRule type="containsText" dxfId="538" priority="2111" operator="containsText" text="Small Harm">
      <formula>NOT(ISERROR(SEARCH("Small Harm",D50)))</formula>
    </cfRule>
    <cfRule type="containsText" dxfId="537" priority="2112" operator="containsText" text="Moderate Harm">
      <formula>NOT(ISERROR(SEARCH("Moderate Harm",D50)))</formula>
    </cfRule>
    <cfRule type="containsText" dxfId="536" priority="2113" operator="containsText" text="Large Harm">
      <formula>NOT(ISERROR(SEARCH("Large Harm",D50)))</formula>
    </cfRule>
  </conditionalFormatting>
  <conditionalFormatting sqref="D54:D55">
    <cfRule type="containsText" dxfId="535" priority="2114" operator="containsText" text="Trivial Benefit">
      <formula>NOT(ISERROR(SEARCH("Trivial Benefit",D54)))</formula>
    </cfRule>
    <cfRule type="containsText" dxfId="534" priority="2115" operator="containsText" text="Small Benefit">
      <formula>NOT(ISERROR(SEARCH("Small Benefit",D54)))</formula>
    </cfRule>
    <cfRule type="containsText" dxfId="533" priority="2116" operator="containsText" text="Moderate Benefit">
      <formula>NOT(ISERROR(SEARCH("Moderate Benefit",D54)))</formula>
    </cfRule>
    <cfRule type="containsText" dxfId="532" priority="2117" operator="containsText" text="Large Benefit">
      <formula>NOT(ISERROR(SEARCH("Large Benefit",D54)))</formula>
    </cfRule>
    <cfRule type="containsText" dxfId="531" priority="2118" operator="containsText" text="Trivial Harm">
      <formula>NOT(ISERROR(SEARCH("Trivial Harm",D54)))</formula>
    </cfRule>
    <cfRule type="containsText" dxfId="530" priority="2119" operator="containsText" text="Small Harm">
      <formula>NOT(ISERROR(SEARCH("Small Harm",D54)))</formula>
    </cfRule>
    <cfRule type="containsText" dxfId="529" priority="2120" operator="containsText" text="Moderate Harm">
      <formula>NOT(ISERROR(SEARCH("Moderate Harm",D54)))</formula>
    </cfRule>
    <cfRule type="containsText" dxfId="528" priority="2121" operator="containsText" text="Large Harm">
      <formula>NOT(ISERROR(SEARCH("Large Harm",D54)))</formula>
    </cfRule>
  </conditionalFormatting>
  <conditionalFormatting sqref="D58:D59">
    <cfRule type="containsText" dxfId="527" priority="2122" operator="containsText" text="Trivial Benefit">
      <formula>NOT(ISERROR(SEARCH("Trivial Benefit",D58)))</formula>
    </cfRule>
    <cfRule type="containsText" dxfId="526" priority="2123" operator="containsText" text="Small Benefit">
      <formula>NOT(ISERROR(SEARCH("Small Benefit",D58)))</formula>
    </cfRule>
    <cfRule type="containsText" dxfId="525" priority="2124" operator="containsText" text="Moderate Benefit">
      <formula>NOT(ISERROR(SEARCH("Moderate Benefit",D58)))</formula>
    </cfRule>
    <cfRule type="containsText" dxfId="524" priority="2125" operator="containsText" text="Large Benefit">
      <formula>NOT(ISERROR(SEARCH("Large Benefit",D58)))</formula>
    </cfRule>
    <cfRule type="containsText" dxfId="523" priority="2126" operator="containsText" text="Trivial Harm">
      <formula>NOT(ISERROR(SEARCH("Trivial Harm",D58)))</formula>
    </cfRule>
    <cfRule type="containsText" dxfId="522" priority="2127" operator="containsText" text="Small Harm">
      <formula>NOT(ISERROR(SEARCH("Small Harm",D58)))</formula>
    </cfRule>
    <cfRule type="containsText" dxfId="521" priority="2128" operator="containsText" text="Moderate Harm">
      <formula>NOT(ISERROR(SEARCH("Moderate Harm",D58)))</formula>
    </cfRule>
    <cfRule type="containsText" dxfId="520" priority="2129" operator="containsText" text="Large Harm">
      <formula>NOT(ISERROR(SEARCH("Large Harm",D58)))</formula>
    </cfRule>
  </conditionalFormatting>
  <conditionalFormatting sqref="D66:D67">
    <cfRule type="containsText" dxfId="519" priority="2130" operator="containsText" text="Trivial Benefit">
      <formula>NOT(ISERROR(SEARCH("Trivial Benefit",D66)))</formula>
    </cfRule>
    <cfRule type="containsText" dxfId="518" priority="2131" operator="containsText" text="Small Benefit">
      <formula>NOT(ISERROR(SEARCH("Small Benefit",D66)))</formula>
    </cfRule>
    <cfRule type="containsText" dxfId="517" priority="2132" operator="containsText" text="Moderate Benefit">
      <formula>NOT(ISERROR(SEARCH("Moderate Benefit",D66)))</formula>
    </cfRule>
    <cfRule type="containsText" dxfId="516" priority="2133" operator="containsText" text="Large Benefit">
      <formula>NOT(ISERROR(SEARCH("Large Benefit",D66)))</formula>
    </cfRule>
    <cfRule type="containsText" dxfId="515" priority="2134" operator="containsText" text="Trivial Harm">
      <formula>NOT(ISERROR(SEARCH("Trivial Harm",D66)))</formula>
    </cfRule>
    <cfRule type="containsText" dxfId="514" priority="2135" operator="containsText" text="Small Harm">
      <formula>NOT(ISERROR(SEARCH("Small Harm",D66)))</formula>
    </cfRule>
    <cfRule type="containsText" dxfId="513" priority="2136" operator="containsText" text="Moderate Harm">
      <formula>NOT(ISERROR(SEARCH("Moderate Harm",D66)))</formula>
    </cfRule>
    <cfRule type="containsText" dxfId="512" priority="2137" operator="containsText" text="Large Harm">
      <formula>NOT(ISERROR(SEARCH("Large Harm",D66)))</formula>
    </cfRule>
  </conditionalFormatting>
  <conditionalFormatting sqref="D70:D71">
    <cfRule type="containsText" dxfId="511" priority="2138" operator="containsText" text="Trivial Benefit">
      <formula>NOT(ISERROR(SEARCH("Trivial Benefit",D70)))</formula>
    </cfRule>
    <cfRule type="containsText" dxfId="510" priority="2139" operator="containsText" text="Small Benefit">
      <formula>NOT(ISERROR(SEARCH("Small Benefit",D70)))</formula>
    </cfRule>
    <cfRule type="containsText" dxfId="509" priority="2140" operator="containsText" text="Moderate Benefit">
      <formula>NOT(ISERROR(SEARCH("Moderate Benefit",D70)))</formula>
    </cfRule>
    <cfRule type="containsText" dxfId="508" priority="2141" operator="containsText" text="Large Benefit">
      <formula>NOT(ISERROR(SEARCH("Large Benefit",D70)))</formula>
    </cfRule>
    <cfRule type="containsText" dxfId="507" priority="2142" operator="containsText" text="Trivial Harm">
      <formula>NOT(ISERROR(SEARCH("Trivial Harm",D70)))</formula>
    </cfRule>
    <cfRule type="containsText" dxfId="506" priority="2143" operator="containsText" text="Small Harm">
      <formula>NOT(ISERROR(SEARCH("Small Harm",D70)))</formula>
    </cfRule>
    <cfRule type="containsText" dxfId="505" priority="2144" operator="containsText" text="Moderate Harm">
      <formula>NOT(ISERROR(SEARCH("Moderate Harm",D70)))</formula>
    </cfRule>
    <cfRule type="containsText" dxfId="504" priority="2145" operator="containsText" text="Large Harm">
      <formula>NOT(ISERROR(SEARCH("Large Harm",D70)))</formula>
    </cfRule>
  </conditionalFormatting>
  <conditionalFormatting sqref="D74:D75">
    <cfRule type="containsText" dxfId="503" priority="2146" operator="containsText" text="Trivial Benefit">
      <formula>NOT(ISERROR(SEARCH("Trivial Benefit",D74)))</formula>
    </cfRule>
    <cfRule type="containsText" dxfId="502" priority="2147" operator="containsText" text="Small Benefit">
      <formula>NOT(ISERROR(SEARCH("Small Benefit",D74)))</formula>
    </cfRule>
    <cfRule type="containsText" dxfId="501" priority="2148" operator="containsText" text="Moderate Benefit">
      <formula>NOT(ISERROR(SEARCH("Moderate Benefit",D74)))</formula>
    </cfRule>
    <cfRule type="containsText" dxfId="500" priority="2149" operator="containsText" text="Large Benefit">
      <formula>NOT(ISERROR(SEARCH("Large Benefit",D74)))</formula>
    </cfRule>
    <cfRule type="containsText" dxfId="499" priority="2150" operator="containsText" text="Trivial Harm">
      <formula>NOT(ISERROR(SEARCH("Trivial Harm",D74)))</formula>
    </cfRule>
    <cfRule type="containsText" dxfId="498" priority="2151" operator="containsText" text="Small Harm">
      <formula>NOT(ISERROR(SEARCH("Small Harm",D74)))</formula>
    </cfRule>
    <cfRule type="containsText" dxfId="497" priority="2152" operator="containsText" text="Moderate Harm">
      <formula>NOT(ISERROR(SEARCH("Moderate Harm",D74)))</formula>
    </cfRule>
    <cfRule type="containsText" dxfId="496" priority="2153" operator="containsText" text="Large Harm">
      <formula>NOT(ISERROR(SEARCH("Large Harm",D74)))</formula>
    </cfRule>
  </conditionalFormatting>
  <conditionalFormatting sqref="D78:D79">
    <cfRule type="containsText" dxfId="495" priority="2154" operator="containsText" text="Trivial Benefit">
      <formula>NOT(ISERROR(SEARCH("Trivial Benefit",D78)))</formula>
    </cfRule>
    <cfRule type="containsText" dxfId="494" priority="2155" operator="containsText" text="Small Benefit">
      <formula>NOT(ISERROR(SEARCH("Small Benefit",D78)))</formula>
    </cfRule>
    <cfRule type="containsText" dxfId="493" priority="2156" operator="containsText" text="Moderate Benefit">
      <formula>NOT(ISERROR(SEARCH("Moderate Benefit",D78)))</formula>
    </cfRule>
    <cfRule type="containsText" dxfId="492" priority="2157" operator="containsText" text="Large Benefit">
      <formula>NOT(ISERROR(SEARCH("Large Benefit",D78)))</formula>
    </cfRule>
    <cfRule type="containsText" dxfId="491" priority="2158" operator="containsText" text="Trivial Harm">
      <formula>NOT(ISERROR(SEARCH("Trivial Harm",D78)))</formula>
    </cfRule>
    <cfRule type="containsText" dxfId="490" priority="2159" operator="containsText" text="Small Harm">
      <formula>NOT(ISERROR(SEARCH("Small Harm",D78)))</formula>
    </cfRule>
    <cfRule type="containsText" dxfId="489" priority="2160" operator="containsText" text="Moderate Harm">
      <formula>NOT(ISERROR(SEARCH("Moderate Harm",D78)))</formula>
    </cfRule>
    <cfRule type="containsText" dxfId="488" priority="2161" operator="containsText" text="Large Harm">
      <formula>NOT(ISERROR(SEARCH("Large Harm",D78)))</formula>
    </cfRule>
  </conditionalFormatting>
  <conditionalFormatting sqref="D82:D83">
    <cfRule type="containsText" dxfId="487" priority="2162" operator="containsText" text="Trivial Benefit">
      <formula>NOT(ISERROR(SEARCH("Trivial Benefit",D82)))</formula>
    </cfRule>
    <cfRule type="containsText" dxfId="486" priority="2163" operator="containsText" text="Small Benefit">
      <formula>NOT(ISERROR(SEARCH("Small Benefit",D82)))</formula>
    </cfRule>
    <cfRule type="containsText" dxfId="485" priority="2164" operator="containsText" text="Moderate Benefit">
      <formula>NOT(ISERROR(SEARCH("Moderate Benefit",D82)))</formula>
    </cfRule>
    <cfRule type="containsText" dxfId="484" priority="2165" operator="containsText" text="Large Benefit">
      <formula>NOT(ISERROR(SEARCH("Large Benefit",D82)))</formula>
    </cfRule>
    <cfRule type="containsText" dxfId="483" priority="2166" operator="containsText" text="Trivial Harm">
      <formula>NOT(ISERROR(SEARCH("Trivial Harm",D82)))</formula>
    </cfRule>
    <cfRule type="containsText" dxfId="482" priority="2167" operator="containsText" text="Small Harm">
      <formula>NOT(ISERROR(SEARCH("Small Harm",D82)))</formula>
    </cfRule>
    <cfRule type="containsText" dxfId="481" priority="2168" operator="containsText" text="Moderate Harm">
      <formula>NOT(ISERROR(SEARCH("Moderate Harm",D82)))</formula>
    </cfRule>
    <cfRule type="containsText" dxfId="480" priority="2169" operator="containsText" text="Large Harm">
      <formula>NOT(ISERROR(SEARCH("Large Harm",D82)))</formula>
    </cfRule>
  </conditionalFormatting>
  <conditionalFormatting sqref="D86:D87">
    <cfRule type="containsText" dxfId="479" priority="2170" operator="containsText" text="Trivial Benefit">
      <formula>NOT(ISERROR(SEARCH("Trivial Benefit",D86)))</formula>
    </cfRule>
    <cfRule type="containsText" dxfId="478" priority="2171" operator="containsText" text="Small Benefit">
      <formula>NOT(ISERROR(SEARCH("Small Benefit",D86)))</formula>
    </cfRule>
    <cfRule type="containsText" dxfId="477" priority="2172" operator="containsText" text="Moderate Benefit">
      <formula>NOT(ISERROR(SEARCH("Moderate Benefit",D86)))</formula>
    </cfRule>
    <cfRule type="containsText" dxfId="476" priority="2173" operator="containsText" text="Large Benefit">
      <formula>NOT(ISERROR(SEARCH("Large Benefit",D86)))</formula>
    </cfRule>
    <cfRule type="containsText" dxfId="475" priority="2174" operator="containsText" text="Trivial Harm">
      <formula>NOT(ISERROR(SEARCH("Trivial Harm",D86)))</formula>
    </cfRule>
    <cfRule type="containsText" dxfId="474" priority="2175" operator="containsText" text="Small Harm">
      <formula>NOT(ISERROR(SEARCH("Small Harm",D86)))</formula>
    </cfRule>
    <cfRule type="containsText" dxfId="473" priority="2176" operator="containsText" text="Moderate Harm">
      <formula>NOT(ISERROR(SEARCH("Moderate Harm",D86)))</formula>
    </cfRule>
    <cfRule type="containsText" dxfId="472" priority="2177" operator="containsText" text="Large Harm">
      <formula>NOT(ISERROR(SEARCH("Large Harm",D86)))</formula>
    </cfRule>
  </conditionalFormatting>
  <conditionalFormatting sqref="D62">
    <cfRule type="containsText" dxfId="471" priority="2178" operator="containsText" text="Trivial Benefit">
      <formula>NOT(ISERROR(SEARCH("Trivial Benefit",D62)))</formula>
    </cfRule>
    <cfRule type="containsText" dxfId="470" priority="2179" operator="containsText" text="Small Benefit">
      <formula>NOT(ISERROR(SEARCH("Small Benefit",D62)))</formula>
    </cfRule>
    <cfRule type="containsText" dxfId="469" priority="2180" operator="containsText" text="Moderate Benefit">
      <formula>NOT(ISERROR(SEARCH("Moderate Benefit",D62)))</formula>
    </cfRule>
    <cfRule type="containsText" dxfId="468" priority="2181" operator="containsText" text="Large Benefit">
      <formula>NOT(ISERROR(SEARCH("Large Benefit",D62)))</formula>
    </cfRule>
    <cfRule type="containsText" dxfId="467" priority="2182" operator="containsText" text="Trivial Harm">
      <formula>NOT(ISERROR(SEARCH("Trivial Harm",D62)))</formula>
    </cfRule>
    <cfRule type="containsText" dxfId="466" priority="2183" operator="containsText" text="Small Harm">
      <formula>NOT(ISERROR(SEARCH("Small Harm",D62)))</formula>
    </cfRule>
    <cfRule type="containsText" dxfId="465" priority="2184" operator="containsText" text="Moderate Harm">
      <formula>NOT(ISERROR(SEARCH("Moderate Harm",D62)))</formula>
    </cfRule>
    <cfRule type="containsText" dxfId="464" priority="2185" operator="containsText" text="Large Harm">
      <formula>NOT(ISERROR(SEARCH("Large Harm",D62)))</formula>
    </cfRule>
  </conditionalFormatting>
  <conditionalFormatting sqref="C63:F63">
    <cfRule type="containsText" dxfId="463" priority="2186" operator="containsText" text="Trivial Benefit">
      <formula>NOT(ISERROR(SEARCH("Trivial Benefit",C63)))</formula>
    </cfRule>
    <cfRule type="containsText" dxfId="462" priority="2187" operator="containsText" text="Small Benefit">
      <formula>NOT(ISERROR(SEARCH("Small Benefit",C63)))</formula>
    </cfRule>
    <cfRule type="containsText" dxfId="461" priority="2188" operator="containsText" text="Moderate Benefit">
      <formula>NOT(ISERROR(SEARCH("Moderate Benefit",C63)))</formula>
    </cfRule>
    <cfRule type="containsText" dxfId="460" priority="2189" operator="containsText" text="Large Benefit">
      <formula>NOT(ISERROR(SEARCH("Large Benefit",C63)))</formula>
    </cfRule>
    <cfRule type="containsText" dxfId="459" priority="2190" operator="containsText" text="Trivial Harm">
      <formula>NOT(ISERROR(SEARCH("Trivial Harm",C63)))</formula>
    </cfRule>
    <cfRule type="containsText" dxfId="458" priority="2191" operator="containsText" text="Small Harm">
      <formula>NOT(ISERROR(SEARCH("Small Harm",C63)))</formula>
    </cfRule>
    <cfRule type="containsText" dxfId="457" priority="2192" operator="containsText" text="Moderate Harm">
      <formula>NOT(ISERROR(SEARCH("Moderate Harm",C63)))</formula>
    </cfRule>
    <cfRule type="containsText" dxfId="456" priority="2193" operator="containsText" text="Large Harm">
      <formula>NOT(ISERROR(SEARCH("Large Harm",C63)))</formula>
    </cfRule>
  </conditionalFormatting>
  <conditionalFormatting sqref="C63:F63">
    <cfRule type="containsText" dxfId="455" priority="2194" operator="containsText" text="Trivial Benefit">
      <formula>NOT(ISERROR(SEARCH("Trivial Benefit",C63)))</formula>
    </cfRule>
    <cfRule type="containsText" dxfId="454" priority="2195" operator="containsText" text="Small Benefit">
      <formula>NOT(ISERROR(SEARCH("Small Benefit",C63)))</formula>
    </cfRule>
    <cfRule type="containsText" dxfId="453" priority="2196" operator="containsText" text="Moderate Benefit">
      <formula>NOT(ISERROR(SEARCH("Moderate Benefit",C63)))</formula>
    </cfRule>
    <cfRule type="containsText" dxfId="452" priority="2197" operator="containsText" text="Large Benefit">
      <formula>NOT(ISERROR(SEARCH("Large Benefit",C63)))</formula>
    </cfRule>
    <cfRule type="containsText" dxfId="451" priority="2198" operator="containsText" text="Trivial Harm">
      <formula>NOT(ISERROR(SEARCH("Trivial Harm",C63)))</formula>
    </cfRule>
    <cfRule type="containsText" dxfId="450" priority="2199" operator="containsText" text="Small Harm">
      <formula>NOT(ISERROR(SEARCH("Small Harm",C63)))</formula>
    </cfRule>
    <cfRule type="containsText" dxfId="449" priority="2200" operator="containsText" text="Moderate Harm">
      <formula>NOT(ISERROR(SEARCH("Moderate Harm",C63)))</formula>
    </cfRule>
    <cfRule type="containsText" dxfId="448" priority="2201" operator="containsText" text="Large Harm">
      <formula>NOT(ISERROR(SEARCH("Large Harm",C63)))</formula>
    </cfRule>
  </conditionalFormatting>
  <pageMargins left="0.7" right="0.7" top="0.75" bottom="0.75" header="0.511811023622047" footer="0.511811023622047"/>
  <pageSetup paperSize="9" orientation="portrait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Sheet1!$A$2:$A$5</xm:f>
          </x14:formula1>
          <x14:formula2>
            <xm:f>0</xm:f>
          </x14:formula2>
          <xm:sqref>B9:Y9 B13:Y13 B17:Y17 B21:Y21 B25:Y25 B29:Y29 B33:Y33 B37:Y37 B41:Y41 B45:Y45 B49:Y49 B53:Y53 B57:Y57 B61:Y61 B65:Y65 B69:Y69 B73:Y73 B77:Y77 B81:Y81 B85:Y85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5"/>
  <sheetViews>
    <sheetView zoomScale="120" zoomScaleNormal="120" workbookViewId="0">
      <selection activeCell="K7" sqref="K7"/>
    </sheetView>
  </sheetViews>
  <sheetFormatPr defaultColWidth="11" defaultRowHeight="15.6" x14ac:dyDescent="0.3"/>
  <cols>
    <col min="1" max="1" width="5.09765625" customWidth="1"/>
    <col min="2" max="2" width="5.09765625" style="56" customWidth="1"/>
    <col min="3" max="3" width="24.3984375" style="4" customWidth="1"/>
    <col min="4" max="4" width="10.8984375" style="56" customWidth="1"/>
    <col min="5" max="5" width="8.59765625" style="4" customWidth="1"/>
    <col min="6" max="6" width="15.796875" style="4" customWidth="1"/>
    <col min="7" max="7" width="16.5" style="4" customWidth="1"/>
    <col min="8" max="8" width="15.796875" style="4" customWidth="1"/>
    <col min="9" max="9" width="9.296875" style="45" customWidth="1"/>
  </cols>
  <sheetData>
    <row r="1" spans="2:10" s="60" customFormat="1" ht="18" x14ac:dyDescent="0.35">
      <c r="B1" s="58"/>
      <c r="C1" s="59"/>
      <c r="D1" s="58"/>
      <c r="E1" s="59"/>
      <c r="F1" s="59"/>
      <c r="G1" s="59"/>
      <c r="H1" s="59"/>
      <c r="I1" s="59"/>
      <c r="J1" s="87"/>
    </row>
    <row r="2" spans="2:10" s="60" customFormat="1" ht="18" x14ac:dyDescent="0.35">
      <c r="B2" s="3" t="s">
        <v>119</v>
      </c>
      <c r="C2" s="3"/>
      <c r="D2" s="3"/>
      <c r="E2" s="3"/>
      <c r="F2" s="3"/>
      <c r="G2" s="3"/>
      <c r="H2" s="3"/>
      <c r="I2" s="3"/>
      <c r="J2" s="87"/>
    </row>
    <row r="3" spans="2:10" x14ac:dyDescent="0.3">
      <c r="B3" s="61" t="s">
        <v>97</v>
      </c>
      <c r="C3" s="88" t="str">
        <f>'NMA SOF-PMS'!A1</f>
        <v>Intervention</v>
      </c>
      <c r="D3" s="63" t="s">
        <v>72</v>
      </c>
      <c r="E3" s="88" t="str">
        <f>'NMA SOF-PMS'!A9</f>
        <v>Certainty</v>
      </c>
      <c r="F3" s="89" t="str">
        <f>'NMA SOF-RMS'!W1</f>
        <v>Desirable Effects</v>
      </c>
      <c r="G3" s="101" t="str">
        <f>'NMA SOF-RMS'!X1</f>
        <v>Undesirable Effects</v>
      </c>
      <c r="H3" s="88" t="s">
        <v>98</v>
      </c>
      <c r="I3" s="90" t="str">
        <f>'NMA SOF-PMS'!A11</f>
        <v>SumValue</v>
      </c>
      <c r="J3" s="91"/>
    </row>
    <row r="4" spans="2:10" x14ac:dyDescent="0.3">
      <c r="B4" s="92">
        <v>1</v>
      </c>
      <c r="C4" s="93" t="str">
        <f>'NMA SOF-RMS'!$A$24</f>
        <v>Natalizumab</v>
      </c>
      <c r="D4" s="92">
        <f>'NMA SOF-RMS'!$AA$24</f>
        <v>6</v>
      </c>
      <c r="E4" s="67" t="str">
        <f>'NMA SOF-RMS'!$Y$25</f>
        <v>⊕⊕OO</v>
      </c>
      <c r="F4" s="94" t="str">
        <f>'NMA SOF-RMS'!W26</f>
        <v>Large Benefit</v>
      </c>
      <c r="G4" s="67" t="str">
        <f>'NMA SOF-RMS'!X26</f>
        <v>Trivial Harm</v>
      </c>
      <c r="H4" s="94" t="str">
        <f>'NMA SOF-RMS'!$Y$26</f>
        <v>Large Benefit</v>
      </c>
      <c r="I4" s="68">
        <f>'NMA SOF-RMS'!$Y$27</f>
        <v>0.22644699999999995</v>
      </c>
    </row>
    <row r="5" spans="2:10" x14ac:dyDescent="0.3">
      <c r="B5" s="92">
        <v>2</v>
      </c>
      <c r="C5" s="93" t="str">
        <f>'NMA SOF-RMS'!$A$56</f>
        <v>Alemtuzumab</v>
      </c>
      <c r="D5" s="92">
        <f>'NMA SOF-RMS'!$AA$56</f>
        <v>5</v>
      </c>
      <c r="E5" s="94" t="str">
        <f>'NMA SOF-RMS'!$Y$57</f>
        <v>⊕⊕OO</v>
      </c>
      <c r="F5" s="94" t="str">
        <f>'NMA SOF-RMS'!W58</f>
        <v>Large Benefit</v>
      </c>
      <c r="G5" s="67" t="str">
        <f>'NMA SOF-RMS'!X58</f>
        <v>Trivial Harm</v>
      </c>
      <c r="H5" s="94" t="str">
        <f>'NMA SOF-RMS'!$Y$58</f>
        <v>Large Benefit</v>
      </c>
      <c r="I5" s="68">
        <f>'NMA SOF-RMS'!$Y$59</f>
        <v>0.20923199999999997</v>
      </c>
    </row>
    <row r="6" spans="2:10" x14ac:dyDescent="0.3">
      <c r="B6" s="92">
        <v>3</v>
      </c>
      <c r="C6" s="93" t="str">
        <f>'NMA SOF-RMS'!$A$84</f>
        <v>Mitoxantrone</v>
      </c>
      <c r="D6" s="92">
        <f>'NMA SOF-RMS'!$AA$84</f>
        <v>3</v>
      </c>
      <c r="E6" s="94" t="str">
        <f>'NMA SOF-RMS'!$Y$85</f>
        <v>⊕OOO</v>
      </c>
      <c r="F6" s="94" t="str">
        <f>'NMA SOF-RMS'!W86</f>
        <v>Large Benefit</v>
      </c>
      <c r="G6" s="94" t="str">
        <f>'NMA SOF-RMS'!X86</f>
        <v>Trivial Harm</v>
      </c>
      <c r="H6" s="94" t="str">
        <f>'NMA SOF-RMS'!$Y$86</f>
        <v>Large Benefit</v>
      </c>
      <c r="I6" s="68">
        <f>'NMA SOF-RMS'!$Y$87</f>
        <v>0.20686999999999994</v>
      </c>
    </row>
    <row r="7" spans="2:10" x14ac:dyDescent="0.3">
      <c r="B7" s="92">
        <v>4</v>
      </c>
      <c r="C7" s="93" t="str">
        <f>'NMA SOF-RMS'!$A$16</f>
        <v>Interferon beta 1b</v>
      </c>
      <c r="D7" s="92">
        <f>'NMA SOF-RMS'!$AA$16</f>
        <v>8</v>
      </c>
      <c r="E7" s="94" t="str">
        <f>'NMA SOF-RMS'!$Y$17</f>
        <v>⊕OOO</v>
      </c>
      <c r="F7" s="94" t="str">
        <f>'NMA SOF-RMS'!W18</f>
        <v>Large Benefit</v>
      </c>
      <c r="G7" s="94" t="str">
        <f>'NMA SOF-RMS'!X18</f>
        <v>Trivial Harm</v>
      </c>
      <c r="H7" s="94" t="str">
        <f>'NMA SOF-RMS'!$Y$18</f>
        <v>Large Benefit</v>
      </c>
      <c r="I7" s="68">
        <f>'NMA SOF-RMS'!$Y$19</f>
        <v>0.20464499999999999</v>
      </c>
    </row>
    <row r="8" spans="2:10" x14ac:dyDescent="0.3">
      <c r="B8" s="92">
        <v>5</v>
      </c>
      <c r="C8" s="93" t="str">
        <f>'NMA SOF-RMS'!$A$36</f>
        <v>Fingolimod</v>
      </c>
      <c r="D8" s="92">
        <f>'NMA SOF-RMS'!$AA$36</f>
        <v>5</v>
      </c>
      <c r="E8" s="94" t="str">
        <f>'NMA SOF-RMS'!$Y$37</f>
        <v>⊕⊕OO</v>
      </c>
      <c r="F8" s="94" t="str">
        <f>'NMA SOF-RMS'!W38</f>
        <v>Large Benefit</v>
      </c>
      <c r="G8" s="94" t="str">
        <f>'NMA SOF-RMS'!X38</f>
        <v>Trivial Harm</v>
      </c>
      <c r="H8" s="94" t="str">
        <f>'NMA SOF-RMS'!$Y$38</f>
        <v>Large Benefit</v>
      </c>
      <c r="I8" s="68">
        <f>'NMA SOF-RMS'!$Y$39</f>
        <v>0.19598400000000002</v>
      </c>
    </row>
    <row r="9" spans="2:10" x14ac:dyDescent="0.3">
      <c r="B9" s="92">
        <v>6</v>
      </c>
      <c r="C9" s="93" t="str">
        <f>'NMA SOF-RMS'!$A$60</f>
        <v>Cladribine</v>
      </c>
      <c r="D9" s="92">
        <f>'NMA SOF-RMS'!$AA$60</f>
        <v>6</v>
      </c>
      <c r="E9" s="94" t="str">
        <f>'NMA SOF-RMS'!$Y$61</f>
        <v>⊕⊕OO</v>
      </c>
      <c r="F9" s="94" t="str">
        <f>'NMA SOF-RMS'!W62</f>
        <v>Large Benefit</v>
      </c>
      <c r="G9" s="94" t="str">
        <f>'NMA SOF-RMS'!X62</f>
        <v>Trivial Harm</v>
      </c>
      <c r="H9" s="94" t="str">
        <f>'NMA SOF-RMS'!$Y$62</f>
        <v>Large Benefit</v>
      </c>
      <c r="I9" s="68">
        <f>'NMA SOF-RMS'!$Y$63</f>
        <v>0.16620300000000002</v>
      </c>
    </row>
    <row r="10" spans="2:10" x14ac:dyDescent="0.3">
      <c r="B10" s="92">
        <v>7</v>
      </c>
      <c r="C10" s="93" t="str">
        <f>'NMA SOF-RMS'!$A$52</f>
        <v>Dimethylfumarate</v>
      </c>
      <c r="D10" s="92">
        <f>'NMA SOF-RMS'!$AA$52</f>
        <v>5</v>
      </c>
      <c r="E10" s="94" t="str">
        <f>'NMA SOF-RMS'!$Y$53</f>
        <v>⊕⊕OO</v>
      </c>
      <c r="F10" s="94" t="str">
        <f>'NMA SOF-RMS'!W54</f>
        <v>Large Benefit</v>
      </c>
      <c r="G10" s="94" t="str">
        <f>'NMA SOF-RMS'!X54</f>
        <v>Trivial Harm</v>
      </c>
      <c r="H10" s="94" t="str">
        <f>'NMA SOF-RMS'!$Y$54</f>
        <v>Large Benefit</v>
      </c>
      <c r="I10" s="68">
        <f>'NMA SOF-RMS'!$Y$55</f>
        <v>0.16425799999999999</v>
      </c>
    </row>
    <row r="11" spans="2:10" x14ac:dyDescent="0.3">
      <c r="B11" s="92">
        <v>8</v>
      </c>
      <c r="C11" s="93" t="str">
        <f>'NMA SOF-RMS'!$A$20</f>
        <v>Interferon beta 1a</v>
      </c>
      <c r="D11" s="92">
        <f>'NMA SOF-RMS'!$AA$20</f>
        <v>8</v>
      </c>
      <c r="E11" s="94" t="str">
        <f>'NMA SOF-RMS'!$Y$21</f>
        <v>⊕⊕OO</v>
      </c>
      <c r="F11" s="94" t="str">
        <f>'NMA SOF-RMS'!W22</f>
        <v>Large Benefit</v>
      </c>
      <c r="G11" s="94" t="str">
        <f>'NMA SOF-RMS'!X22</f>
        <v>Trivial Harm</v>
      </c>
      <c r="H11" s="94" t="str">
        <f>'NMA SOF-RMS'!$Y$22</f>
        <v>Large Benefit</v>
      </c>
      <c r="I11" s="68">
        <f>'NMA SOF-RMS'!$Y$23</f>
        <v>0.14449500000000001</v>
      </c>
    </row>
    <row r="12" spans="2:10" x14ac:dyDescent="0.3">
      <c r="B12" s="92">
        <v>9</v>
      </c>
      <c r="C12" s="93" t="str">
        <f>'NMA SOF-RMS'!$A$32</f>
        <v>Ocrelizumab</v>
      </c>
      <c r="D12" s="92">
        <f>'NMA SOF-RMS'!$AA$32</f>
        <v>4</v>
      </c>
      <c r="E12" s="94" t="str">
        <f>'NMA SOF-RMS'!$Y$33</f>
        <v>⊕OOO</v>
      </c>
      <c r="F12" s="94" t="str">
        <f>'NMA SOF-RMS'!W34</f>
        <v>Large Benefit</v>
      </c>
      <c r="G12" s="94" t="str">
        <f>'NMA SOF-RMS'!X34</f>
        <v>Trivial Harm</v>
      </c>
      <c r="H12" s="94" t="str">
        <f>'NMA SOF-RMS'!$Y$34</f>
        <v>Large Benefit</v>
      </c>
      <c r="I12" s="68">
        <f>'NMA SOF-RMS'!$Y$35</f>
        <v>0.11598699999999999</v>
      </c>
    </row>
    <row r="13" spans="2:10" x14ac:dyDescent="0.3">
      <c r="B13" s="92">
        <v>10</v>
      </c>
      <c r="C13" s="92" t="str">
        <f>'NMA SOF-RMS'!$A$44</f>
        <v>Daclizumab</v>
      </c>
      <c r="D13" s="92">
        <f>'NMA SOF-RMS'!$AA$44</f>
        <v>8</v>
      </c>
      <c r="E13" s="94" t="str">
        <f>'NMA SOF-RMS'!$Y$45</f>
        <v>⊕⊕OO</v>
      </c>
      <c r="F13" s="94" t="str">
        <f>'NMA SOF-RMS'!W46</f>
        <v>Large Benefit</v>
      </c>
      <c r="G13" s="94" t="str">
        <f>'NMA SOF-RMS'!X46</f>
        <v>Trivial Harm</v>
      </c>
      <c r="H13" s="94" t="str">
        <f>'NMA SOF-RMS'!$Y$46</f>
        <v>Large Benefit</v>
      </c>
      <c r="I13" s="68">
        <f>'NMA SOF-RMS'!$Y$47</f>
        <v>0.114386</v>
      </c>
    </row>
    <row r="14" spans="2:10" x14ac:dyDescent="0.3">
      <c r="B14" s="92">
        <v>11</v>
      </c>
      <c r="C14" s="92" t="str">
        <f>'NMA SOF-RMS'!$A$72</f>
        <v>Ponesimod</v>
      </c>
      <c r="D14" s="92">
        <f>'NMA SOF-RMS'!$AA$72</f>
        <v>4</v>
      </c>
      <c r="E14" s="94" t="str">
        <f>'NMA SOF-RMS'!$Y$73</f>
        <v>⊕OOO</v>
      </c>
      <c r="F14" s="94" t="str">
        <f>'NMA SOF-RMS'!W74</f>
        <v>Large Benefit</v>
      </c>
      <c r="G14" s="94" t="str">
        <f>'NMA SOF-RMS'!X74</f>
        <v>Small Harm</v>
      </c>
      <c r="H14" s="94" t="str">
        <f>'NMA SOF-RMS'!$Y$74</f>
        <v>Large Benefit</v>
      </c>
      <c r="I14" s="68">
        <f>'NMA SOF-RMS'!$Y$75</f>
        <v>0.11383499999999999</v>
      </c>
    </row>
    <row r="15" spans="2:10" x14ac:dyDescent="0.3">
      <c r="B15" s="92">
        <v>12</v>
      </c>
      <c r="C15" s="93" t="str">
        <f>'NMA SOF-RMS'!$A$8</f>
        <v>Glatiramer acetate</v>
      </c>
      <c r="D15" s="92">
        <f>'NMA SOF-RMS'!$AA$8</f>
        <v>5</v>
      </c>
      <c r="E15" s="94" t="str">
        <f>'NMA SOF-RMS'!$Y$9</f>
        <v>⊕OOO</v>
      </c>
      <c r="F15" s="94" t="str">
        <f>'NMA SOF-RMS'!W10</f>
        <v>Large Benefit</v>
      </c>
      <c r="G15" s="94" t="str">
        <f>'NMA SOF-RMS'!X10</f>
        <v>Trivial Harm</v>
      </c>
      <c r="H15" s="94" t="str">
        <f>'NMA SOF-RMS'!$Y$10</f>
        <v>Large Benefit</v>
      </c>
      <c r="I15" s="68">
        <f>'NMA SOF-RMS'!$Y$11</f>
        <v>9.5092999999999955E-2</v>
      </c>
    </row>
    <row r="16" spans="2:10" x14ac:dyDescent="0.3">
      <c r="B16" s="92">
        <v>13</v>
      </c>
      <c r="C16" s="92" t="str">
        <f>'NMA SOF-RMS'!$A$68</f>
        <v>Ozanimod</v>
      </c>
      <c r="D16" s="92">
        <f>'NMA SOF-RMS'!$AA$68</f>
        <v>6</v>
      </c>
      <c r="E16" s="94" t="str">
        <f>'NMA SOF-RMS'!$Y$69</f>
        <v>⊕OOO</v>
      </c>
      <c r="F16" s="94" t="str">
        <f>'NMA SOF-RMS'!W70</f>
        <v>Large Benefit</v>
      </c>
      <c r="G16" s="94" t="str">
        <f>'NMA SOF-RMS'!X70</f>
        <v>Trivial Harm</v>
      </c>
      <c r="H16" s="94" t="str">
        <f>'NMA SOF-RMS'!$Y$70</f>
        <v>Large Benefit</v>
      </c>
      <c r="I16" s="68">
        <f>'NMA SOF-RMS'!$Y$71</f>
        <v>8.898600000000001E-2</v>
      </c>
    </row>
    <row r="17" spans="2:9" x14ac:dyDescent="0.3">
      <c r="B17" s="92">
        <v>14</v>
      </c>
      <c r="C17" s="92" t="str">
        <f>'NMA SOF-RMS'!$A$12</f>
        <v>Immunoglobulins</v>
      </c>
      <c r="D17" s="92">
        <f>'NMA SOF-RMS'!$AA$12</f>
        <v>3</v>
      </c>
      <c r="E17" s="94" t="str">
        <f>'NMA SOF-RMS'!$Y$13</f>
        <v>⊕OOO</v>
      </c>
      <c r="F17" s="94" t="str">
        <f>'NMA SOF-RMS'!W14</f>
        <v>Large Benefit</v>
      </c>
      <c r="G17" s="94" t="str">
        <f>'NMA SOF-RMS'!X14</f>
        <v>Trivial Harm</v>
      </c>
      <c r="H17" s="94" t="str">
        <f>'NMA SOF-RMS'!$Y$14</f>
        <v>Large Benefit</v>
      </c>
      <c r="I17" s="68">
        <f>'NMA SOF-RMS'!$Y$15</f>
        <v>7.8950999999999993E-2</v>
      </c>
    </row>
    <row r="18" spans="2:9" x14ac:dyDescent="0.3">
      <c r="B18" s="92">
        <v>15</v>
      </c>
      <c r="C18" s="92" t="str">
        <f>'NMA SOF-RMS'!$A$76</f>
        <v>Teriflunomide</v>
      </c>
      <c r="D18" s="92">
        <f>'NMA SOF-RMS'!$AA$76</f>
        <v>6</v>
      </c>
      <c r="E18" s="94" t="str">
        <f>'NMA SOF-RMS'!$Y$77</f>
        <v>⊕OOO</v>
      </c>
      <c r="F18" s="94" t="str">
        <f>'NMA SOF-RMS'!W78</f>
        <v>Large Benefit</v>
      </c>
      <c r="G18" s="94" t="str">
        <f>'NMA SOF-RMS'!X78</f>
        <v>Trivial Harm</v>
      </c>
      <c r="H18" s="94" t="str">
        <f>'NMA SOF-RMS'!$Y$78</f>
        <v>Large Benefit</v>
      </c>
      <c r="I18" s="68">
        <f>'NMA SOF-RMS'!$Y$79</f>
        <v>7.1774959183673465E-2</v>
      </c>
    </row>
    <row r="19" spans="2:9" x14ac:dyDescent="0.3">
      <c r="B19" s="92">
        <v>16</v>
      </c>
      <c r="C19" s="92" t="str">
        <f>'NMA SOF-RMS'!$A$28</f>
        <v>Azathioprine</v>
      </c>
      <c r="D19" s="92">
        <f>'NMA SOF-RMS'!$AA$28</f>
        <v>3</v>
      </c>
      <c r="E19" s="94" t="str">
        <f>'NMA SOF-RMS'!$Y$29</f>
        <v>⊕OOO</v>
      </c>
      <c r="F19" s="94" t="str">
        <f>'NMA SOF-RMS'!W30</f>
        <v>Large Benefit</v>
      </c>
      <c r="G19" s="94" t="str">
        <f>'NMA SOF-RMS'!X30</f>
        <v>Small Harm</v>
      </c>
      <c r="H19" s="94" t="str">
        <f>'NMA SOF-RMS'!$Y$30</f>
        <v>Large Benefit</v>
      </c>
      <c r="I19" s="68">
        <f>'NMA SOF-RMS'!$Y$31</f>
        <v>6.4046999999999993E-2</v>
      </c>
    </row>
    <row r="20" spans="2:9" x14ac:dyDescent="0.3">
      <c r="B20" s="92">
        <v>17</v>
      </c>
      <c r="C20" s="64" t="str">
        <f>'NMA SOF-RMS'!$A$40</f>
        <v>Laquinimod</v>
      </c>
      <c r="D20" s="92">
        <f>'NMA SOF-RMS'!$AA$40</f>
        <v>4</v>
      </c>
      <c r="E20" s="94" t="str">
        <f>'NMA SOF-RMS'!$Y$41</f>
        <v>⊕OOO</v>
      </c>
      <c r="F20" s="94" t="str">
        <f>'NMA SOF-RMS'!W42</f>
        <v>Large Benefit</v>
      </c>
      <c r="G20" s="94" t="str">
        <f>'NMA SOF-RMS'!X42</f>
        <v>Trivial Harm</v>
      </c>
      <c r="H20" s="94" t="str">
        <f>'NMA SOF-RMS'!$Y$42</f>
        <v>Large Benefit</v>
      </c>
      <c r="I20" s="68">
        <f>'NMA SOF-RMS'!$Y$43</f>
        <v>5.9670999999999988E-2</v>
      </c>
    </row>
    <row r="21" spans="2:9" x14ac:dyDescent="0.3">
      <c r="B21" s="92">
        <v>18</v>
      </c>
      <c r="C21" s="64" t="str">
        <f>'NMA SOF-RMS'!$A$48</f>
        <v>Pegylated Interferon</v>
      </c>
      <c r="D21" s="92">
        <f>'NMA SOF-RMS'!$AA$48</f>
        <v>3</v>
      </c>
      <c r="E21" s="94" t="str">
        <f>'NMA SOF-RMS'!$Y$49</f>
        <v>⊕OOO</v>
      </c>
      <c r="F21" s="94" t="str">
        <f>'NMA SOF-RMS'!W50</f>
        <v>Large Benefit</v>
      </c>
      <c r="G21" s="94" t="str">
        <f>'NMA SOF-RMS'!X50</f>
        <v>Small Harm</v>
      </c>
      <c r="H21" s="94" t="str">
        <f>'NMA SOF-RMS'!$Y$50</f>
        <v>Moderate Benefit</v>
      </c>
      <c r="I21" s="68">
        <f>'NMA SOF-RMS'!$Y$51</f>
        <v>4.6311999999999978E-2</v>
      </c>
    </row>
    <row r="22" spans="2:9" x14ac:dyDescent="0.3">
      <c r="B22" s="92">
        <v>19</v>
      </c>
      <c r="C22" s="64" t="str">
        <f>'NMA SOF-RMS'!$A$64</f>
        <v>Ofatumumab</v>
      </c>
      <c r="D22" s="92">
        <f>'NMA SOF-RMS'!$AA$64</f>
        <v>3</v>
      </c>
      <c r="E22" s="94" t="str">
        <f>'NMA SOF-RMS'!$Y$65</f>
        <v>⊕OOO</v>
      </c>
      <c r="F22" s="94" t="str">
        <f>'NMA SOF-RMS'!W66</f>
        <v>Moderate Benefit</v>
      </c>
      <c r="G22" s="94" t="str">
        <f>'NMA SOF-RMS'!X66</f>
        <v>Trivial Harm</v>
      </c>
      <c r="H22" s="94" t="str">
        <f>'NMA SOF-RMS'!$Y$66</f>
        <v>Moderate Benefit</v>
      </c>
      <c r="I22" s="68">
        <f>'NMA SOF-RMS'!$Y$67</f>
        <v>3.8884000000000002E-2</v>
      </c>
    </row>
    <row r="23" spans="2:9" hidden="1" x14ac:dyDescent="0.3">
      <c r="B23" s="92">
        <v>20</v>
      </c>
      <c r="C23" s="64" t="str">
        <f>'NMA SOF-RMS'!$A$80</f>
        <v>Interferon beta 1a, beta 1 b</v>
      </c>
      <c r="D23" s="92">
        <f>'NMA SOF-RMS'!$AA$80</f>
        <v>3</v>
      </c>
      <c r="E23" s="94" t="str">
        <f>'NMA SOF-RMS'!$Y$81</f>
        <v>⊕OOO</v>
      </c>
      <c r="F23" s="94" t="str">
        <f>'NMA SOF-RMS'!W82</f>
        <v>Trivial Harm</v>
      </c>
      <c r="G23" s="94" t="str">
        <f>'NMA SOF-RMS'!X82</f>
        <v>Large Harm</v>
      </c>
      <c r="H23" s="94" t="str">
        <f>'NMA SOF-RMS'!$Y$82</f>
        <v>Large Harm</v>
      </c>
      <c r="I23" s="68">
        <f>'NMA SOF-RMS'!$Y$83</f>
        <v>-0.27607100000000007</v>
      </c>
    </row>
    <row r="24" spans="2:9" ht="10.199999999999999" customHeight="1" x14ac:dyDescent="0.3"/>
    <row r="25" spans="2:9" ht="31.2" customHeight="1" x14ac:dyDescent="0.3">
      <c r="B25" s="1" t="s">
        <v>120</v>
      </c>
      <c r="C25" s="1"/>
      <c r="D25" s="1"/>
      <c r="E25" s="1"/>
      <c r="F25" s="1"/>
      <c r="G25" s="1"/>
      <c r="H25" s="1"/>
      <c r="I25" s="1"/>
    </row>
  </sheetData>
  <mergeCells count="2">
    <mergeCell ref="B2:I2"/>
    <mergeCell ref="B25:I25"/>
  </mergeCells>
  <conditionalFormatting sqref="E4">
    <cfRule type="containsText" dxfId="447" priority="2" operator="containsText" text="Trivial Benefit">
      <formula>NOT(ISERROR(SEARCH("Trivial Benefit",E4)))</formula>
    </cfRule>
    <cfRule type="containsText" dxfId="446" priority="3" operator="containsText" text="Small Benefit">
      <formula>NOT(ISERROR(SEARCH("Small Benefit",E4)))</formula>
    </cfRule>
    <cfRule type="containsText" dxfId="445" priority="4" operator="containsText" text="Moderate Benefit">
      <formula>NOT(ISERROR(SEARCH("Moderate Benefit",E4)))</formula>
    </cfRule>
    <cfRule type="containsText" dxfId="444" priority="5" operator="containsText" text="Large Benefit">
      <formula>NOT(ISERROR(SEARCH("Large Benefit",E4)))</formula>
    </cfRule>
    <cfRule type="containsText" dxfId="443" priority="6" operator="containsText" text="Trivial Harm">
      <formula>NOT(ISERROR(SEARCH("Trivial Harm",E4)))</formula>
    </cfRule>
    <cfRule type="containsText" dxfId="442" priority="7" operator="containsText" text="Small Harm">
      <formula>NOT(ISERROR(SEARCH("Small Harm",E4)))</formula>
    </cfRule>
    <cfRule type="containsText" dxfId="441" priority="8" operator="containsText" text="Moderate Harm">
      <formula>NOT(ISERROR(SEARCH("Moderate Harm",E4)))</formula>
    </cfRule>
    <cfRule type="containsText" dxfId="440" priority="9" operator="containsText" text="Large Harm">
      <formula>NOT(ISERROR(SEARCH("Large Harm",E4)))</formula>
    </cfRule>
  </conditionalFormatting>
  <conditionalFormatting sqref="F4">
    <cfRule type="containsText" dxfId="439" priority="10" operator="containsText" text="Trivial Benefit">
      <formula>NOT(ISERROR(SEARCH("Trivial Benefit",F4)))</formula>
    </cfRule>
    <cfRule type="containsText" dxfId="438" priority="11" operator="containsText" text="Small Benefit">
      <formula>NOT(ISERROR(SEARCH("Small Benefit",F4)))</formula>
    </cfRule>
    <cfRule type="containsText" dxfId="437" priority="12" operator="containsText" text="Moderate Benefit">
      <formula>NOT(ISERROR(SEARCH("Moderate Benefit",F4)))</formula>
    </cfRule>
    <cfRule type="containsText" dxfId="436" priority="13" operator="containsText" text="Large Benefit">
      <formula>NOT(ISERROR(SEARCH("Large Benefit",F4)))</formula>
    </cfRule>
    <cfRule type="containsText" dxfId="435" priority="14" operator="containsText" text="Trivial Harm">
      <formula>NOT(ISERROR(SEARCH("Trivial Harm",F4)))</formula>
    </cfRule>
    <cfRule type="containsText" dxfId="434" priority="15" operator="containsText" text="Small Harm">
      <formula>NOT(ISERROR(SEARCH("Small Harm",F4)))</formula>
    </cfRule>
    <cfRule type="containsText" dxfId="433" priority="16" operator="containsText" text="Moderate Harm">
      <formula>NOT(ISERROR(SEARCH("Moderate Harm",F4)))</formula>
    </cfRule>
    <cfRule type="containsText" dxfId="432" priority="17" operator="containsText" text="Large Harm">
      <formula>NOT(ISERROR(SEARCH("Large Harm",F4)))</formula>
    </cfRule>
  </conditionalFormatting>
  <conditionalFormatting sqref="G4">
    <cfRule type="containsText" dxfId="431" priority="18" operator="containsText" text="Trivial Benefit">
      <formula>NOT(ISERROR(SEARCH("Trivial Benefit",G4)))</formula>
    </cfRule>
    <cfRule type="containsText" dxfId="430" priority="19" operator="containsText" text="Small Benefit">
      <formula>NOT(ISERROR(SEARCH("Small Benefit",G4)))</formula>
    </cfRule>
    <cfRule type="containsText" dxfId="429" priority="20" operator="containsText" text="Moderate Benefit">
      <formula>NOT(ISERROR(SEARCH("Moderate Benefit",G4)))</formula>
    </cfRule>
    <cfRule type="containsText" dxfId="428" priority="21" operator="containsText" text="Large Benefit">
      <formula>NOT(ISERROR(SEARCH("Large Benefit",G4)))</formula>
    </cfRule>
    <cfRule type="containsText" dxfId="427" priority="22" operator="containsText" text="Trivial Harm">
      <formula>NOT(ISERROR(SEARCH("Trivial Harm",G4)))</formula>
    </cfRule>
    <cfRule type="containsText" dxfId="426" priority="23" operator="containsText" text="Small Harm">
      <formula>NOT(ISERROR(SEARCH("Small Harm",G4)))</formula>
    </cfRule>
    <cfRule type="containsText" dxfId="425" priority="24" operator="containsText" text="Moderate Harm">
      <formula>NOT(ISERROR(SEARCH("Moderate Harm",G4)))</formula>
    </cfRule>
    <cfRule type="containsText" dxfId="424" priority="25" operator="containsText" text="Large Harm">
      <formula>NOT(ISERROR(SEARCH("Large Harm",G4)))</formula>
    </cfRule>
  </conditionalFormatting>
  <conditionalFormatting sqref="F5">
    <cfRule type="containsText" dxfId="423" priority="26" operator="containsText" text="Trivial Benefit">
      <formula>NOT(ISERROR(SEARCH("Trivial Benefit",F5)))</formula>
    </cfRule>
    <cfRule type="containsText" dxfId="422" priority="27" operator="containsText" text="Small Benefit">
      <formula>NOT(ISERROR(SEARCH("Small Benefit",F5)))</formula>
    </cfRule>
    <cfRule type="containsText" dxfId="421" priority="28" operator="containsText" text="Moderate Benefit">
      <formula>NOT(ISERROR(SEARCH("Moderate Benefit",F5)))</formula>
    </cfRule>
    <cfRule type="containsText" dxfId="420" priority="29" operator="containsText" text="Large Benefit">
      <formula>NOT(ISERROR(SEARCH("Large Benefit",F5)))</formula>
    </cfRule>
    <cfRule type="containsText" dxfId="419" priority="30" operator="containsText" text="Trivial Harm">
      <formula>NOT(ISERROR(SEARCH("Trivial Harm",F5)))</formula>
    </cfRule>
    <cfRule type="containsText" dxfId="418" priority="31" operator="containsText" text="Small Harm">
      <formula>NOT(ISERROR(SEARCH("Small Harm",F5)))</formula>
    </cfRule>
    <cfRule type="containsText" dxfId="417" priority="32" operator="containsText" text="Moderate Harm">
      <formula>NOT(ISERROR(SEARCH("Moderate Harm",F5)))</formula>
    </cfRule>
    <cfRule type="containsText" dxfId="416" priority="33" operator="containsText" text="Large Harm">
      <formula>NOT(ISERROR(SEARCH("Large Harm",F5)))</formula>
    </cfRule>
  </conditionalFormatting>
  <conditionalFormatting sqref="G5">
    <cfRule type="containsText" dxfId="415" priority="34" operator="containsText" text="Trivial Benefit">
      <formula>NOT(ISERROR(SEARCH("Trivial Benefit",G5)))</formula>
    </cfRule>
    <cfRule type="containsText" dxfId="414" priority="35" operator="containsText" text="Small Benefit">
      <formula>NOT(ISERROR(SEARCH("Small Benefit",G5)))</formula>
    </cfRule>
    <cfRule type="containsText" dxfId="413" priority="36" operator="containsText" text="Moderate Benefit">
      <formula>NOT(ISERROR(SEARCH("Moderate Benefit",G5)))</formula>
    </cfRule>
    <cfRule type="containsText" dxfId="412" priority="37" operator="containsText" text="Large Benefit">
      <formula>NOT(ISERROR(SEARCH("Large Benefit",G5)))</formula>
    </cfRule>
    <cfRule type="containsText" dxfId="411" priority="38" operator="containsText" text="Trivial Harm">
      <formula>NOT(ISERROR(SEARCH("Trivial Harm",G5)))</formula>
    </cfRule>
    <cfRule type="containsText" dxfId="410" priority="39" operator="containsText" text="Small Harm">
      <formula>NOT(ISERROR(SEARCH("Small Harm",G5)))</formula>
    </cfRule>
    <cfRule type="containsText" dxfId="409" priority="40" operator="containsText" text="Moderate Harm">
      <formula>NOT(ISERROR(SEARCH("Moderate Harm",G5)))</formula>
    </cfRule>
    <cfRule type="containsText" dxfId="408" priority="41" operator="containsText" text="Large Harm">
      <formula>NOT(ISERROR(SEARCH("Large Harm",G5)))</formula>
    </cfRule>
  </conditionalFormatting>
  <conditionalFormatting sqref="F6">
    <cfRule type="containsText" dxfId="407" priority="42" operator="containsText" text="Trivial Benefit">
      <formula>NOT(ISERROR(SEARCH("Trivial Benefit",F6)))</formula>
    </cfRule>
    <cfRule type="containsText" dxfId="406" priority="43" operator="containsText" text="Small Benefit">
      <formula>NOT(ISERROR(SEARCH("Small Benefit",F6)))</formula>
    </cfRule>
    <cfRule type="containsText" dxfId="405" priority="44" operator="containsText" text="Moderate Benefit">
      <formula>NOT(ISERROR(SEARCH("Moderate Benefit",F6)))</formula>
    </cfRule>
    <cfRule type="containsText" dxfId="404" priority="45" operator="containsText" text="Large Benefit">
      <formula>NOT(ISERROR(SEARCH("Large Benefit",F6)))</formula>
    </cfRule>
    <cfRule type="containsText" dxfId="403" priority="46" operator="containsText" text="Trivial Harm">
      <formula>NOT(ISERROR(SEARCH("Trivial Harm",F6)))</formula>
    </cfRule>
    <cfRule type="containsText" dxfId="402" priority="47" operator="containsText" text="Small Harm">
      <formula>NOT(ISERROR(SEARCH("Small Harm",F6)))</formula>
    </cfRule>
    <cfRule type="containsText" dxfId="401" priority="48" operator="containsText" text="Moderate Harm">
      <formula>NOT(ISERROR(SEARCH("Moderate Harm",F6)))</formula>
    </cfRule>
    <cfRule type="containsText" dxfId="400" priority="49" operator="containsText" text="Large Harm">
      <formula>NOT(ISERROR(SEARCH("Large Harm",F6)))</formula>
    </cfRule>
  </conditionalFormatting>
  <conditionalFormatting sqref="G6">
    <cfRule type="containsText" dxfId="399" priority="50" operator="containsText" text="Trivial Benefit">
      <formula>NOT(ISERROR(SEARCH("Trivial Benefit",G6)))</formula>
    </cfRule>
    <cfRule type="containsText" dxfId="398" priority="51" operator="containsText" text="Small Benefit">
      <formula>NOT(ISERROR(SEARCH("Small Benefit",G6)))</formula>
    </cfRule>
    <cfRule type="containsText" dxfId="397" priority="52" operator="containsText" text="Moderate Benefit">
      <formula>NOT(ISERROR(SEARCH("Moderate Benefit",G6)))</formula>
    </cfRule>
    <cfRule type="containsText" dxfId="396" priority="53" operator="containsText" text="Large Benefit">
      <formula>NOT(ISERROR(SEARCH("Large Benefit",G6)))</formula>
    </cfRule>
    <cfRule type="containsText" dxfId="395" priority="54" operator="containsText" text="Trivial Harm">
      <formula>NOT(ISERROR(SEARCH("Trivial Harm",G6)))</formula>
    </cfRule>
    <cfRule type="containsText" dxfId="394" priority="55" operator="containsText" text="Small Harm">
      <formula>NOT(ISERROR(SEARCH("Small Harm",G6)))</formula>
    </cfRule>
    <cfRule type="containsText" dxfId="393" priority="56" operator="containsText" text="Moderate Harm">
      <formula>NOT(ISERROR(SEARCH("Moderate Harm",G6)))</formula>
    </cfRule>
    <cfRule type="containsText" dxfId="392" priority="57" operator="containsText" text="Large Harm">
      <formula>NOT(ISERROR(SEARCH("Large Harm",G6)))</formula>
    </cfRule>
  </conditionalFormatting>
  <conditionalFormatting sqref="F7">
    <cfRule type="containsText" dxfId="391" priority="58" operator="containsText" text="Trivial Benefit">
      <formula>NOT(ISERROR(SEARCH("Trivial Benefit",F7)))</formula>
    </cfRule>
    <cfRule type="containsText" dxfId="390" priority="59" operator="containsText" text="Small Benefit">
      <formula>NOT(ISERROR(SEARCH("Small Benefit",F7)))</formula>
    </cfRule>
    <cfRule type="containsText" dxfId="389" priority="60" operator="containsText" text="Moderate Benefit">
      <formula>NOT(ISERROR(SEARCH("Moderate Benefit",F7)))</formula>
    </cfRule>
    <cfRule type="containsText" dxfId="388" priority="61" operator="containsText" text="Large Benefit">
      <formula>NOT(ISERROR(SEARCH("Large Benefit",F7)))</formula>
    </cfRule>
    <cfRule type="containsText" dxfId="387" priority="62" operator="containsText" text="Trivial Harm">
      <formula>NOT(ISERROR(SEARCH("Trivial Harm",F7)))</formula>
    </cfRule>
    <cfRule type="containsText" dxfId="386" priority="63" operator="containsText" text="Small Harm">
      <formula>NOT(ISERROR(SEARCH("Small Harm",F7)))</formula>
    </cfRule>
    <cfRule type="containsText" dxfId="385" priority="64" operator="containsText" text="Moderate Harm">
      <formula>NOT(ISERROR(SEARCH("Moderate Harm",F7)))</formula>
    </cfRule>
    <cfRule type="containsText" dxfId="384" priority="65" operator="containsText" text="Large Harm">
      <formula>NOT(ISERROR(SEARCH("Large Harm",F7)))</formula>
    </cfRule>
  </conditionalFormatting>
  <conditionalFormatting sqref="G7">
    <cfRule type="containsText" dxfId="383" priority="66" operator="containsText" text="Trivial Benefit">
      <formula>NOT(ISERROR(SEARCH("Trivial Benefit",G7)))</formula>
    </cfRule>
    <cfRule type="containsText" dxfId="382" priority="67" operator="containsText" text="Small Benefit">
      <formula>NOT(ISERROR(SEARCH("Small Benefit",G7)))</formula>
    </cfRule>
    <cfRule type="containsText" dxfId="381" priority="68" operator="containsText" text="Moderate Benefit">
      <formula>NOT(ISERROR(SEARCH("Moderate Benefit",G7)))</formula>
    </cfRule>
    <cfRule type="containsText" dxfId="380" priority="69" operator="containsText" text="Large Benefit">
      <formula>NOT(ISERROR(SEARCH("Large Benefit",G7)))</formula>
    </cfRule>
    <cfRule type="containsText" dxfId="379" priority="70" operator="containsText" text="Trivial Harm">
      <formula>NOT(ISERROR(SEARCH("Trivial Harm",G7)))</formula>
    </cfRule>
    <cfRule type="containsText" dxfId="378" priority="71" operator="containsText" text="Small Harm">
      <formula>NOT(ISERROR(SEARCH("Small Harm",G7)))</formula>
    </cfRule>
    <cfRule type="containsText" dxfId="377" priority="72" operator="containsText" text="Moderate Harm">
      <formula>NOT(ISERROR(SEARCH("Moderate Harm",G7)))</formula>
    </cfRule>
    <cfRule type="containsText" dxfId="376" priority="73" operator="containsText" text="Large Harm">
      <formula>NOT(ISERROR(SEARCH("Large Harm",G7)))</formula>
    </cfRule>
  </conditionalFormatting>
  <conditionalFormatting sqref="F8">
    <cfRule type="containsText" dxfId="375" priority="74" operator="containsText" text="Trivial Benefit">
      <formula>NOT(ISERROR(SEARCH("Trivial Benefit",F8)))</formula>
    </cfRule>
    <cfRule type="containsText" dxfId="374" priority="75" operator="containsText" text="Small Benefit">
      <formula>NOT(ISERROR(SEARCH("Small Benefit",F8)))</formula>
    </cfRule>
    <cfRule type="containsText" dxfId="373" priority="76" operator="containsText" text="Moderate Benefit">
      <formula>NOT(ISERROR(SEARCH("Moderate Benefit",F8)))</formula>
    </cfRule>
    <cfRule type="containsText" dxfId="372" priority="77" operator="containsText" text="Large Benefit">
      <formula>NOT(ISERROR(SEARCH("Large Benefit",F8)))</formula>
    </cfRule>
    <cfRule type="containsText" dxfId="371" priority="78" operator="containsText" text="Trivial Harm">
      <formula>NOT(ISERROR(SEARCH("Trivial Harm",F8)))</formula>
    </cfRule>
    <cfRule type="containsText" dxfId="370" priority="79" operator="containsText" text="Small Harm">
      <formula>NOT(ISERROR(SEARCH("Small Harm",F8)))</formula>
    </cfRule>
    <cfRule type="containsText" dxfId="369" priority="80" operator="containsText" text="Moderate Harm">
      <formula>NOT(ISERROR(SEARCH("Moderate Harm",F8)))</formula>
    </cfRule>
    <cfRule type="containsText" dxfId="368" priority="81" operator="containsText" text="Large Harm">
      <formula>NOT(ISERROR(SEARCH("Large Harm",F8)))</formula>
    </cfRule>
  </conditionalFormatting>
  <conditionalFormatting sqref="G8">
    <cfRule type="containsText" dxfId="367" priority="82" operator="containsText" text="Trivial Benefit">
      <formula>NOT(ISERROR(SEARCH("Trivial Benefit",G8)))</formula>
    </cfRule>
    <cfRule type="containsText" dxfId="366" priority="83" operator="containsText" text="Small Benefit">
      <formula>NOT(ISERROR(SEARCH("Small Benefit",G8)))</formula>
    </cfRule>
    <cfRule type="containsText" dxfId="365" priority="84" operator="containsText" text="Moderate Benefit">
      <formula>NOT(ISERROR(SEARCH("Moderate Benefit",G8)))</formula>
    </cfRule>
    <cfRule type="containsText" dxfId="364" priority="85" operator="containsText" text="Large Benefit">
      <formula>NOT(ISERROR(SEARCH("Large Benefit",G8)))</formula>
    </cfRule>
    <cfRule type="containsText" dxfId="363" priority="86" operator="containsText" text="Trivial Harm">
      <formula>NOT(ISERROR(SEARCH("Trivial Harm",G8)))</formula>
    </cfRule>
    <cfRule type="containsText" dxfId="362" priority="87" operator="containsText" text="Small Harm">
      <formula>NOT(ISERROR(SEARCH("Small Harm",G8)))</formula>
    </cfRule>
    <cfRule type="containsText" dxfId="361" priority="88" operator="containsText" text="Moderate Harm">
      <formula>NOT(ISERROR(SEARCH("Moderate Harm",G8)))</formula>
    </cfRule>
    <cfRule type="containsText" dxfId="360" priority="89" operator="containsText" text="Large Harm">
      <formula>NOT(ISERROR(SEARCH("Large Harm",G8)))</formula>
    </cfRule>
  </conditionalFormatting>
  <conditionalFormatting sqref="F9">
    <cfRule type="containsText" dxfId="359" priority="90" operator="containsText" text="Trivial Benefit">
      <formula>NOT(ISERROR(SEARCH("Trivial Benefit",F9)))</formula>
    </cfRule>
    <cfRule type="containsText" dxfId="358" priority="91" operator="containsText" text="Small Benefit">
      <formula>NOT(ISERROR(SEARCH("Small Benefit",F9)))</formula>
    </cfRule>
    <cfRule type="containsText" dxfId="357" priority="92" operator="containsText" text="Moderate Benefit">
      <formula>NOT(ISERROR(SEARCH("Moderate Benefit",F9)))</formula>
    </cfRule>
    <cfRule type="containsText" dxfId="356" priority="93" operator="containsText" text="Large Benefit">
      <formula>NOT(ISERROR(SEARCH("Large Benefit",F9)))</formula>
    </cfRule>
    <cfRule type="containsText" dxfId="355" priority="94" operator="containsText" text="Trivial Harm">
      <formula>NOT(ISERROR(SEARCH("Trivial Harm",F9)))</formula>
    </cfRule>
    <cfRule type="containsText" dxfId="354" priority="95" operator="containsText" text="Small Harm">
      <formula>NOT(ISERROR(SEARCH("Small Harm",F9)))</formula>
    </cfRule>
    <cfRule type="containsText" dxfId="353" priority="96" operator="containsText" text="Moderate Harm">
      <formula>NOT(ISERROR(SEARCH("Moderate Harm",F9)))</formula>
    </cfRule>
    <cfRule type="containsText" dxfId="352" priority="97" operator="containsText" text="Large Harm">
      <formula>NOT(ISERROR(SEARCH("Large Harm",F9)))</formula>
    </cfRule>
  </conditionalFormatting>
  <conditionalFormatting sqref="G9">
    <cfRule type="containsText" dxfId="351" priority="98" operator="containsText" text="Trivial Benefit">
      <formula>NOT(ISERROR(SEARCH("Trivial Benefit",G9)))</formula>
    </cfRule>
    <cfRule type="containsText" dxfId="350" priority="99" operator="containsText" text="Small Benefit">
      <formula>NOT(ISERROR(SEARCH("Small Benefit",G9)))</formula>
    </cfRule>
    <cfRule type="containsText" dxfId="349" priority="100" operator="containsText" text="Moderate Benefit">
      <formula>NOT(ISERROR(SEARCH("Moderate Benefit",G9)))</formula>
    </cfRule>
    <cfRule type="containsText" dxfId="348" priority="101" operator="containsText" text="Large Benefit">
      <formula>NOT(ISERROR(SEARCH("Large Benefit",G9)))</formula>
    </cfRule>
    <cfRule type="containsText" dxfId="347" priority="102" operator="containsText" text="Trivial Harm">
      <formula>NOT(ISERROR(SEARCH("Trivial Harm",G9)))</formula>
    </cfRule>
    <cfRule type="containsText" dxfId="346" priority="103" operator="containsText" text="Small Harm">
      <formula>NOT(ISERROR(SEARCH("Small Harm",G9)))</formula>
    </cfRule>
    <cfRule type="containsText" dxfId="345" priority="104" operator="containsText" text="Moderate Harm">
      <formula>NOT(ISERROR(SEARCH("Moderate Harm",G9)))</formula>
    </cfRule>
    <cfRule type="containsText" dxfId="344" priority="105" operator="containsText" text="Large Harm">
      <formula>NOT(ISERROR(SEARCH("Large Harm",G9)))</formula>
    </cfRule>
  </conditionalFormatting>
  <conditionalFormatting sqref="F10">
    <cfRule type="containsText" dxfId="343" priority="106" operator="containsText" text="Trivial Benefit">
      <formula>NOT(ISERROR(SEARCH("Trivial Benefit",F10)))</formula>
    </cfRule>
    <cfRule type="containsText" dxfId="342" priority="107" operator="containsText" text="Small Benefit">
      <formula>NOT(ISERROR(SEARCH("Small Benefit",F10)))</formula>
    </cfRule>
    <cfRule type="containsText" dxfId="341" priority="108" operator="containsText" text="Moderate Benefit">
      <formula>NOT(ISERROR(SEARCH("Moderate Benefit",F10)))</formula>
    </cfRule>
    <cfRule type="containsText" dxfId="340" priority="109" operator="containsText" text="Large Benefit">
      <formula>NOT(ISERROR(SEARCH("Large Benefit",F10)))</formula>
    </cfRule>
    <cfRule type="containsText" dxfId="339" priority="110" operator="containsText" text="Trivial Harm">
      <formula>NOT(ISERROR(SEARCH("Trivial Harm",F10)))</formula>
    </cfRule>
    <cfRule type="containsText" dxfId="338" priority="111" operator="containsText" text="Small Harm">
      <formula>NOT(ISERROR(SEARCH("Small Harm",F10)))</formula>
    </cfRule>
    <cfRule type="containsText" dxfId="337" priority="112" operator="containsText" text="Moderate Harm">
      <formula>NOT(ISERROR(SEARCH("Moderate Harm",F10)))</formula>
    </cfRule>
    <cfRule type="containsText" dxfId="336" priority="113" operator="containsText" text="Large Harm">
      <formula>NOT(ISERROR(SEARCH("Large Harm",F10)))</formula>
    </cfRule>
  </conditionalFormatting>
  <conditionalFormatting sqref="G10">
    <cfRule type="containsText" dxfId="335" priority="114" operator="containsText" text="Trivial Benefit">
      <formula>NOT(ISERROR(SEARCH("Trivial Benefit",G10)))</formula>
    </cfRule>
    <cfRule type="containsText" dxfId="334" priority="115" operator="containsText" text="Small Benefit">
      <formula>NOT(ISERROR(SEARCH("Small Benefit",G10)))</formula>
    </cfRule>
    <cfRule type="containsText" dxfId="333" priority="116" operator="containsText" text="Moderate Benefit">
      <formula>NOT(ISERROR(SEARCH("Moderate Benefit",G10)))</formula>
    </cfRule>
    <cfRule type="containsText" dxfId="332" priority="117" operator="containsText" text="Large Benefit">
      <formula>NOT(ISERROR(SEARCH("Large Benefit",G10)))</formula>
    </cfRule>
    <cfRule type="containsText" dxfId="331" priority="118" operator="containsText" text="Trivial Harm">
      <formula>NOT(ISERROR(SEARCH("Trivial Harm",G10)))</formula>
    </cfRule>
    <cfRule type="containsText" dxfId="330" priority="119" operator="containsText" text="Small Harm">
      <formula>NOT(ISERROR(SEARCH("Small Harm",G10)))</formula>
    </cfRule>
    <cfRule type="containsText" dxfId="329" priority="120" operator="containsText" text="Moderate Harm">
      <formula>NOT(ISERROR(SEARCH("Moderate Harm",G10)))</formula>
    </cfRule>
    <cfRule type="containsText" dxfId="328" priority="121" operator="containsText" text="Large Harm">
      <formula>NOT(ISERROR(SEARCH("Large Harm",G10)))</formula>
    </cfRule>
  </conditionalFormatting>
  <conditionalFormatting sqref="G11">
    <cfRule type="containsText" dxfId="327" priority="122" operator="containsText" text="Trivial Benefit">
      <formula>NOT(ISERROR(SEARCH("Trivial Benefit",G11)))</formula>
    </cfRule>
    <cfRule type="containsText" dxfId="326" priority="123" operator="containsText" text="Small Benefit">
      <formula>NOT(ISERROR(SEARCH("Small Benefit",G11)))</formula>
    </cfRule>
    <cfRule type="containsText" dxfId="325" priority="124" operator="containsText" text="Moderate Benefit">
      <formula>NOT(ISERROR(SEARCH("Moderate Benefit",G11)))</formula>
    </cfRule>
    <cfRule type="containsText" dxfId="324" priority="125" operator="containsText" text="Large Benefit">
      <formula>NOT(ISERROR(SEARCH("Large Benefit",G11)))</formula>
    </cfRule>
    <cfRule type="containsText" dxfId="323" priority="126" operator="containsText" text="Trivial Harm">
      <formula>NOT(ISERROR(SEARCH("Trivial Harm",G11)))</formula>
    </cfRule>
    <cfRule type="containsText" dxfId="322" priority="127" operator="containsText" text="Small Harm">
      <formula>NOT(ISERROR(SEARCH("Small Harm",G11)))</formula>
    </cfRule>
    <cfRule type="containsText" dxfId="321" priority="128" operator="containsText" text="Moderate Harm">
      <formula>NOT(ISERROR(SEARCH("Moderate Harm",G11)))</formula>
    </cfRule>
    <cfRule type="containsText" dxfId="320" priority="129" operator="containsText" text="Large Harm">
      <formula>NOT(ISERROR(SEARCH("Large Harm",G11)))</formula>
    </cfRule>
  </conditionalFormatting>
  <conditionalFormatting sqref="F11">
    <cfRule type="containsText" dxfId="319" priority="130" operator="containsText" text="Trivial Benefit">
      <formula>NOT(ISERROR(SEARCH("Trivial Benefit",F11)))</formula>
    </cfRule>
    <cfRule type="containsText" dxfId="318" priority="131" operator="containsText" text="Small Benefit">
      <formula>NOT(ISERROR(SEARCH("Small Benefit",F11)))</formula>
    </cfRule>
    <cfRule type="containsText" dxfId="317" priority="132" operator="containsText" text="Moderate Benefit">
      <formula>NOT(ISERROR(SEARCH("Moderate Benefit",F11)))</formula>
    </cfRule>
    <cfRule type="containsText" dxfId="316" priority="133" operator="containsText" text="Large Benefit">
      <formula>NOT(ISERROR(SEARCH("Large Benefit",F11)))</formula>
    </cfRule>
    <cfRule type="containsText" dxfId="315" priority="134" operator="containsText" text="Trivial Harm">
      <formula>NOT(ISERROR(SEARCH("Trivial Harm",F11)))</formula>
    </cfRule>
    <cfRule type="containsText" dxfId="314" priority="135" operator="containsText" text="Small Harm">
      <formula>NOT(ISERROR(SEARCH("Small Harm",F11)))</formula>
    </cfRule>
    <cfRule type="containsText" dxfId="313" priority="136" operator="containsText" text="Moderate Harm">
      <formula>NOT(ISERROR(SEARCH("Moderate Harm",F11)))</formula>
    </cfRule>
    <cfRule type="containsText" dxfId="312" priority="137" operator="containsText" text="Large Harm">
      <formula>NOT(ISERROR(SEARCH("Large Harm",F11)))</formula>
    </cfRule>
  </conditionalFormatting>
  <conditionalFormatting sqref="F12">
    <cfRule type="containsText" dxfId="311" priority="138" operator="containsText" text="Trivial Benefit">
      <formula>NOT(ISERROR(SEARCH("Trivial Benefit",F12)))</formula>
    </cfRule>
    <cfRule type="containsText" dxfId="310" priority="139" operator="containsText" text="Small Benefit">
      <formula>NOT(ISERROR(SEARCH("Small Benefit",F12)))</formula>
    </cfRule>
    <cfRule type="containsText" dxfId="309" priority="140" operator="containsText" text="Moderate Benefit">
      <formula>NOT(ISERROR(SEARCH("Moderate Benefit",F12)))</formula>
    </cfRule>
    <cfRule type="containsText" dxfId="308" priority="141" operator="containsText" text="Large Benefit">
      <formula>NOT(ISERROR(SEARCH("Large Benefit",F12)))</formula>
    </cfRule>
    <cfRule type="containsText" dxfId="307" priority="142" operator="containsText" text="Trivial Harm">
      <formula>NOT(ISERROR(SEARCH("Trivial Harm",F12)))</formula>
    </cfRule>
    <cfRule type="containsText" dxfId="306" priority="143" operator="containsText" text="Small Harm">
      <formula>NOT(ISERROR(SEARCH("Small Harm",F12)))</formula>
    </cfRule>
    <cfRule type="containsText" dxfId="305" priority="144" operator="containsText" text="Moderate Harm">
      <formula>NOT(ISERROR(SEARCH("Moderate Harm",F12)))</formula>
    </cfRule>
    <cfRule type="containsText" dxfId="304" priority="145" operator="containsText" text="Large Harm">
      <formula>NOT(ISERROR(SEARCH("Large Harm",F12)))</formula>
    </cfRule>
  </conditionalFormatting>
  <conditionalFormatting sqref="G12">
    <cfRule type="containsText" dxfId="303" priority="146" operator="containsText" text="Trivial Benefit">
      <formula>NOT(ISERROR(SEARCH("Trivial Benefit",G12)))</formula>
    </cfRule>
    <cfRule type="containsText" dxfId="302" priority="147" operator="containsText" text="Small Benefit">
      <formula>NOT(ISERROR(SEARCH("Small Benefit",G12)))</formula>
    </cfRule>
    <cfRule type="containsText" dxfId="301" priority="148" operator="containsText" text="Moderate Benefit">
      <formula>NOT(ISERROR(SEARCH("Moderate Benefit",G12)))</formula>
    </cfRule>
    <cfRule type="containsText" dxfId="300" priority="149" operator="containsText" text="Large Benefit">
      <formula>NOT(ISERROR(SEARCH("Large Benefit",G12)))</formula>
    </cfRule>
    <cfRule type="containsText" dxfId="299" priority="150" operator="containsText" text="Trivial Harm">
      <formula>NOT(ISERROR(SEARCH("Trivial Harm",G12)))</formula>
    </cfRule>
    <cfRule type="containsText" dxfId="298" priority="151" operator="containsText" text="Small Harm">
      <formula>NOT(ISERROR(SEARCH("Small Harm",G12)))</formula>
    </cfRule>
    <cfRule type="containsText" dxfId="297" priority="152" operator="containsText" text="Moderate Harm">
      <formula>NOT(ISERROR(SEARCH("Moderate Harm",G12)))</formula>
    </cfRule>
    <cfRule type="containsText" dxfId="296" priority="153" operator="containsText" text="Large Harm">
      <formula>NOT(ISERROR(SEARCH("Large Harm",G12)))</formula>
    </cfRule>
  </conditionalFormatting>
  <conditionalFormatting sqref="F13">
    <cfRule type="containsText" dxfId="295" priority="154" operator="containsText" text="Trivial Benefit">
      <formula>NOT(ISERROR(SEARCH("Trivial Benefit",F13)))</formula>
    </cfRule>
    <cfRule type="containsText" dxfId="294" priority="155" operator="containsText" text="Small Benefit">
      <formula>NOT(ISERROR(SEARCH("Small Benefit",F13)))</formula>
    </cfRule>
    <cfRule type="containsText" dxfId="293" priority="156" operator="containsText" text="Moderate Benefit">
      <formula>NOT(ISERROR(SEARCH("Moderate Benefit",F13)))</formula>
    </cfRule>
    <cfRule type="containsText" dxfId="292" priority="157" operator="containsText" text="Large Benefit">
      <formula>NOT(ISERROR(SEARCH("Large Benefit",F13)))</formula>
    </cfRule>
    <cfRule type="containsText" dxfId="291" priority="158" operator="containsText" text="Trivial Harm">
      <formula>NOT(ISERROR(SEARCH("Trivial Harm",F13)))</formula>
    </cfRule>
    <cfRule type="containsText" dxfId="290" priority="159" operator="containsText" text="Small Harm">
      <formula>NOT(ISERROR(SEARCH("Small Harm",F13)))</formula>
    </cfRule>
    <cfRule type="containsText" dxfId="289" priority="160" operator="containsText" text="Moderate Harm">
      <formula>NOT(ISERROR(SEARCH("Moderate Harm",F13)))</formula>
    </cfRule>
    <cfRule type="containsText" dxfId="288" priority="161" operator="containsText" text="Large Harm">
      <formula>NOT(ISERROR(SEARCH("Large Harm",F13)))</formula>
    </cfRule>
  </conditionalFormatting>
  <conditionalFormatting sqref="G13">
    <cfRule type="containsText" dxfId="287" priority="162" operator="containsText" text="Trivial Benefit">
      <formula>NOT(ISERROR(SEARCH("Trivial Benefit",G13)))</formula>
    </cfRule>
    <cfRule type="containsText" dxfId="286" priority="163" operator="containsText" text="Small Benefit">
      <formula>NOT(ISERROR(SEARCH("Small Benefit",G13)))</formula>
    </cfRule>
    <cfRule type="containsText" dxfId="285" priority="164" operator="containsText" text="Moderate Benefit">
      <formula>NOT(ISERROR(SEARCH("Moderate Benefit",G13)))</formula>
    </cfRule>
    <cfRule type="containsText" dxfId="284" priority="165" operator="containsText" text="Large Benefit">
      <formula>NOT(ISERROR(SEARCH("Large Benefit",G13)))</formula>
    </cfRule>
    <cfRule type="containsText" dxfId="283" priority="166" operator="containsText" text="Trivial Harm">
      <formula>NOT(ISERROR(SEARCH("Trivial Harm",G13)))</formula>
    </cfRule>
    <cfRule type="containsText" dxfId="282" priority="167" operator="containsText" text="Small Harm">
      <formula>NOT(ISERROR(SEARCH("Small Harm",G13)))</formula>
    </cfRule>
    <cfRule type="containsText" dxfId="281" priority="168" operator="containsText" text="Moderate Harm">
      <formula>NOT(ISERROR(SEARCH("Moderate Harm",G13)))</formula>
    </cfRule>
    <cfRule type="containsText" dxfId="280" priority="169" operator="containsText" text="Large Harm">
      <formula>NOT(ISERROR(SEARCH("Large Harm",G13)))</formula>
    </cfRule>
  </conditionalFormatting>
  <conditionalFormatting sqref="F14">
    <cfRule type="containsText" dxfId="279" priority="170" operator="containsText" text="Trivial Benefit">
      <formula>NOT(ISERROR(SEARCH("Trivial Benefit",F14)))</formula>
    </cfRule>
    <cfRule type="containsText" dxfId="278" priority="171" operator="containsText" text="Small Benefit">
      <formula>NOT(ISERROR(SEARCH("Small Benefit",F14)))</formula>
    </cfRule>
    <cfRule type="containsText" dxfId="277" priority="172" operator="containsText" text="Moderate Benefit">
      <formula>NOT(ISERROR(SEARCH("Moderate Benefit",F14)))</formula>
    </cfRule>
    <cfRule type="containsText" dxfId="276" priority="173" operator="containsText" text="Large Benefit">
      <formula>NOT(ISERROR(SEARCH("Large Benefit",F14)))</formula>
    </cfRule>
    <cfRule type="containsText" dxfId="275" priority="174" operator="containsText" text="Trivial Harm">
      <formula>NOT(ISERROR(SEARCH("Trivial Harm",F14)))</formula>
    </cfRule>
    <cfRule type="containsText" dxfId="274" priority="175" operator="containsText" text="Small Harm">
      <formula>NOT(ISERROR(SEARCH("Small Harm",F14)))</formula>
    </cfRule>
    <cfRule type="containsText" dxfId="273" priority="176" operator="containsText" text="Moderate Harm">
      <formula>NOT(ISERROR(SEARCH("Moderate Harm",F14)))</formula>
    </cfRule>
    <cfRule type="containsText" dxfId="272" priority="177" operator="containsText" text="Large Harm">
      <formula>NOT(ISERROR(SEARCH("Large Harm",F14)))</formula>
    </cfRule>
  </conditionalFormatting>
  <conditionalFormatting sqref="G14">
    <cfRule type="containsText" dxfId="271" priority="178" operator="containsText" text="Trivial Benefit">
      <formula>NOT(ISERROR(SEARCH("Trivial Benefit",G14)))</formula>
    </cfRule>
    <cfRule type="containsText" dxfId="270" priority="179" operator="containsText" text="Small Benefit">
      <formula>NOT(ISERROR(SEARCH("Small Benefit",G14)))</formula>
    </cfRule>
    <cfRule type="containsText" dxfId="269" priority="180" operator="containsText" text="Moderate Benefit">
      <formula>NOT(ISERROR(SEARCH("Moderate Benefit",G14)))</formula>
    </cfRule>
    <cfRule type="containsText" dxfId="268" priority="181" operator="containsText" text="Large Benefit">
      <formula>NOT(ISERROR(SEARCH("Large Benefit",G14)))</formula>
    </cfRule>
    <cfRule type="containsText" dxfId="267" priority="182" operator="containsText" text="Trivial Harm">
      <formula>NOT(ISERROR(SEARCH("Trivial Harm",G14)))</formula>
    </cfRule>
    <cfRule type="containsText" dxfId="266" priority="183" operator="containsText" text="Small Harm">
      <formula>NOT(ISERROR(SEARCH("Small Harm",G14)))</formula>
    </cfRule>
    <cfRule type="containsText" dxfId="265" priority="184" operator="containsText" text="Moderate Harm">
      <formula>NOT(ISERROR(SEARCH("Moderate Harm",G14)))</formula>
    </cfRule>
    <cfRule type="containsText" dxfId="264" priority="185" operator="containsText" text="Large Harm">
      <formula>NOT(ISERROR(SEARCH("Large Harm",G14)))</formula>
    </cfRule>
  </conditionalFormatting>
  <conditionalFormatting sqref="F15">
    <cfRule type="containsText" dxfId="263" priority="186" operator="containsText" text="Trivial Benefit">
      <formula>NOT(ISERROR(SEARCH("Trivial Benefit",F15)))</formula>
    </cfRule>
    <cfRule type="containsText" dxfId="262" priority="187" operator="containsText" text="Small Benefit">
      <formula>NOT(ISERROR(SEARCH("Small Benefit",F15)))</formula>
    </cfRule>
    <cfRule type="containsText" dxfId="261" priority="188" operator="containsText" text="Moderate Benefit">
      <formula>NOT(ISERROR(SEARCH("Moderate Benefit",F15)))</formula>
    </cfRule>
    <cfRule type="containsText" dxfId="260" priority="189" operator="containsText" text="Large Benefit">
      <formula>NOT(ISERROR(SEARCH("Large Benefit",F15)))</formula>
    </cfRule>
    <cfRule type="containsText" dxfId="259" priority="190" operator="containsText" text="Trivial Harm">
      <formula>NOT(ISERROR(SEARCH("Trivial Harm",F15)))</formula>
    </cfRule>
    <cfRule type="containsText" dxfId="258" priority="191" operator="containsText" text="Small Harm">
      <formula>NOT(ISERROR(SEARCH("Small Harm",F15)))</formula>
    </cfRule>
    <cfRule type="containsText" dxfId="257" priority="192" operator="containsText" text="Moderate Harm">
      <formula>NOT(ISERROR(SEARCH("Moderate Harm",F15)))</formula>
    </cfRule>
    <cfRule type="containsText" dxfId="256" priority="193" operator="containsText" text="Large Harm">
      <formula>NOT(ISERROR(SEARCH("Large Harm",F15)))</formula>
    </cfRule>
  </conditionalFormatting>
  <conditionalFormatting sqref="G15">
    <cfRule type="containsText" dxfId="255" priority="194" operator="containsText" text="Trivial Benefit">
      <formula>NOT(ISERROR(SEARCH("Trivial Benefit",G15)))</formula>
    </cfRule>
    <cfRule type="containsText" dxfId="254" priority="195" operator="containsText" text="Small Benefit">
      <formula>NOT(ISERROR(SEARCH("Small Benefit",G15)))</formula>
    </cfRule>
    <cfRule type="containsText" dxfId="253" priority="196" operator="containsText" text="Moderate Benefit">
      <formula>NOT(ISERROR(SEARCH("Moderate Benefit",G15)))</formula>
    </cfRule>
    <cfRule type="containsText" dxfId="252" priority="197" operator="containsText" text="Large Benefit">
      <formula>NOT(ISERROR(SEARCH("Large Benefit",G15)))</formula>
    </cfRule>
    <cfRule type="containsText" dxfId="251" priority="198" operator="containsText" text="Trivial Harm">
      <formula>NOT(ISERROR(SEARCH("Trivial Harm",G15)))</formula>
    </cfRule>
    <cfRule type="containsText" dxfId="250" priority="199" operator="containsText" text="Small Harm">
      <formula>NOT(ISERROR(SEARCH("Small Harm",G15)))</formula>
    </cfRule>
    <cfRule type="containsText" dxfId="249" priority="200" operator="containsText" text="Moderate Harm">
      <formula>NOT(ISERROR(SEARCH("Moderate Harm",G15)))</formula>
    </cfRule>
    <cfRule type="containsText" dxfId="248" priority="201" operator="containsText" text="Large Harm">
      <formula>NOT(ISERROR(SEARCH("Large Harm",G15)))</formula>
    </cfRule>
  </conditionalFormatting>
  <conditionalFormatting sqref="F16">
    <cfRule type="containsText" dxfId="247" priority="202" operator="containsText" text="Trivial Benefit">
      <formula>NOT(ISERROR(SEARCH("Trivial Benefit",F16)))</formula>
    </cfRule>
    <cfRule type="containsText" dxfId="246" priority="203" operator="containsText" text="Small Benefit">
      <formula>NOT(ISERROR(SEARCH("Small Benefit",F16)))</formula>
    </cfRule>
    <cfRule type="containsText" dxfId="245" priority="204" operator="containsText" text="Moderate Benefit">
      <formula>NOT(ISERROR(SEARCH("Moderate Benefit",F16)))</formula>
    </cfRule>
    <cfRule type="containsText" dxfId="244" priority="205" operator="containsText" text="Large Benefit">
      <formula>NOT(ISERROR(SEARCH("Large Benefit",F16)))</formula>
    </cfRule>
    <cfRule type="containsText" dxfId="243" priority="206" operator="containsText" text="Trivial Harm">
      <formula>NOT(ISERROR(SEARCH("Trivial Harm",F16)))</formula>
    </cfRule>
    <cfRule type="containsText" dxfId="242" priority="207" operator="containsText" text="Small Harm">
      <formula>NOT(ISERROR(SEARCH("Small Harm",F16)))</formula>
    </cfRule>
    <cfRule type="containsText" dxfId="241" priority="208" operator="containsText" text="Moderate Harm">
      <formula>NOT(ISERROR(SEARCH("Moderate Harm",F16)))</formula>
    </cfRule>
    <cfRule type="containsText" dxfId="240" priority="209" operator="containsText" text="Large Harm">
      <formula>NOT(ISERROR(SEARCH("Large Harm",F16)))</formula>
    </cfRule>
  </conditionalFormatting>
  <conditionalFormatting sqref="G16">
    <cfRule type="containsText" dxfId="239" priority="210" operator="containsText" text="Trivial Benefit">
      <formula>NOT(ISERROR(SEARCH("Trivial Benefit",G16)))</formula>
    </cfRule>
    <cfRule type="containsText" dxfId="238" priority="211" operator="containsText" text="Small Benefit">
      <formula>NOT(ISERROR(SEARCH("Small Benefit",G16)))</formula>
    </cfRule>
    <cfRule type="containsText" dxfId="237" priority="212" operator="containsText" text="Moderate Benefit">
      <formula>NOT(ISERROR(SEARCH("Moderate Benefit",G16)))</formula>
    </cfRule>
    <cfRule type="containsText" dxfId="236" priority="213" operator="containsText" text="Large Benefit">
      <formula>NOT(ISERROR(SEARCH("Large Benefit",G16)))</formula>
    </cfRule>
    <cfRule type="containsText" dxfId="235" priority="214" operator="containsText" text="Trivial Harm">
      <formula>NOT(ISERROR(SEARCH("Trivial Harm",G16)))</formula>
    </cfRule>
    <cfRule type="containsText" dxfId="234" priority="215" operator="containsText" text="Small Harm">
      <formula>NOT(ISERROR(SEARCH("Small Harm",G16)))</formula>
    </cfRule>
    <cfRule type="containsText" dxfId="233" priority="216" operator="containsText" text="Moderate Harm">
      <formula>NOT(ISERROR(SEARCH("Moderate Harm",G16)))</formula>
    </cfRule>
    <cfRule type="containsText" dxfId="232" priority="217" operator="containsText" text="Large Harm">
      <formula>NOT(ISERROR(SEARCH("Large Harm",G16)))</formula>
    </cfRule>
  </conditionalFormatting>
  <conditionalFormatting sqref="F17">
    <cfRule type="containsText" dxfId="231" priority="218" operator="containsText" text="Trivial Benefit">
      <formula>NOT(ISERROR(SEARCH("Trivial Benefit",F17)))</formula>
    </cfRule>
    <cfRule type="containsText" dxfId="230" priority="219" operator="containsText" text="Small Benefit">
      <formula>NOT(ISERROR(SEARCH("Small Benefit",F17)))</formula>
    </cfRule>
    <cfRule type="containsText" dxfId="229" priority="220" operator="containsText" text="Moderate Benefit">
      <formula>NOT(ISERROR(SEARCH("Moderate Benefit",F17)))</formula>
    </cfRule>
    <cfRule type="containsText" dxfId="228" priority="221" operator="containsText" text="Large Benefit">
      <formula>NOT(ISERROR(SEARCH("Large Benefit",F17)))</formula>
    </cfRule>
    <cfRule type="containsText" dxfId="227" priority="222" operator="containsText" text="Trivial Harm">
      <formula>NOT(ISERROR(SEARCH("Trivial Harm",F17)))</formula>
    </cfRule>
    <cfRule type="containsText" dxfId="226" priority="223" operator="containsText" text="Small Harm">
      <formula>NOT(ISERROR(SEARCH("Small Harm",F17)))</formula>
    </cfRule>
    <cfRule type="containsText" dxfId="225" priority="224" operator="containsText" text="Moderate Harm">
      <formula>NOT(ISERROR(SEARCH("Moderate Harm",F17)))</formula>
    </cfRule>
    <cfRule type="containsText" dxfId="224" priority="225" operator="containsText" text="Large Harm">
      <formula>NOT(ISERROR(SEARCH("Large Harm",F17)))</formula>
    </cfRule>
  </conditionalFormatting>
  <conditionalFormatting sqref="G17">
    <cfRule type="containsText" dxfId="223" priority="226" operator="containsText" text="Trivial Benefit">
      <formula>NOT(ISERROR(SEARCH("Trivial Benefit",G17)))</formula>
    </cfRule>
    <cfRule type="containsText" dxfId="222" priority="227" operator="containsText" text="Small Benefit">
      <formula>NOT(ISERROR(SEARCH("Small Benefit",G17)))</formula>
    </cfRule>
    <cfRule type="containsText" dxfId="221" priority="228" operator="containsText" text="Moderate Benefit">
      <formula>NOT(ISERROR(SEARCH("Moderate Benefit",G17)))</formula>
    </cfRule>
    <cfRule type="containsText" dxfId="220" priority="229" operator="containsText" text="Large Benefit">
      <formula>NOT(ISERROR(SEARCH("Large Benefit",G17)))</formula>
    </cfRule>
    <cfRule type="containsText" dxfId="219" priority="230" operator="containsText" text="Trivial Harm">
      <formula>NOT(ISERROR(SEARCH("Trivial Harm",G17)))</formula>
    </cfRule>
    <cfRule type="containsText" dxfId="218" priority="231" operator="containsText" text="Small Harm">
      <formula>NOT(ISERROR(SEARCH("Small Harm",G17)))</formula>
    </cfRule>
    <cfRule type="containsText" dxfId="217" priority="232" operator="containsText" text="Moderate Harm">
      <formula>NOT(ISERROR(SEARCH("Moderate Harm",G17)))</formula>
    </cfRule>
    <cfRule type="containsText" dxfId="216" priority="233" operator="containsText" text="Large Harm">
      <formula>NOT(ISERROR(SEARCH("Large Harm",G17)))</formula>
    </cfRule>
  </conditionalFormatting>
  <conditionalFormatting sqref="F18">
    <cfRule type="containsText" dxfId="215" priority="234" operator="containsText" text="Trivial Benefit">
      <formula>NOT(ISERROR(SEARCH("Trivial Benefit",F18)))</formula>
    </cfRule>
    <cfRule type="containsText" dxfId="214" priority="235" operator="containsText" text="Small Benefit">
      <formula>NOT(ISERROR(SEARCH("Small Benefit",F18)))</formula>
    </cfRule>
    <cfRule type="containsText" dxfId="213" priority="236" operator="containsText" text="Moderate Benefit">
      <formula>NOT(ISERROR(SEARCH("Moderate Benefit",F18)))</formula>
    </cfRule>
    <cfRule type="containsText" dxfId="212" priority="237" operator="containsText" text="Large Benefit">
      <formula>NOT(ISERROR(SEARCH("Large Benefit",F18)))</formula>
    </cfRule>
    <cfRule type="containsText" dxfId="211" priority="238" operator="containsText" text="Trivial Harm">
      <formula>NOT(ISERROR(SEARCH("Trivial Harm",F18)))</formula>
    </cfRule>
    <cfRule type="containsText" dxfId="210" priority="239" operator="containsText" text="Small Harm">
      <formula>NOT(ISERROR(SEARCH("Small Harm",F18)))</formula>
    </cfRule>
    <cfRule type="containsText" dxfId="209" priority="240" operator="containsText" text="Moderate Harm">
      <formula>NOT(ISERROR(SEARCH("Moderate Harm",F18)))</formula>
    </cfRule>
    <cfRule type="containsText" dxfId="208" priority="241" operator="containsText" text="Large Harm">
      <formula>NOT(ISERROR(SEARCH("Large Harm",F18)))</formula>
    </cfRule>
  </conditionalFormatting>
  <conditionalFormatting sqref="G18">
    <cfRule type="containsText" dxfId="207" priority="242" operator="containsText" text="Trivial Benefit">
      <formula>NOT(ISERROR(SEARCH("Trivial Benefit",G18)))</formula>
    </cfRule>
    <cfRule type="containsText" dxfId="206" priority="243" operator="containsText" text="Small Benefit">
      <formula>NOT(ISERROR(SEARCH("Small Benefit",G18)))</formula>
    </cfRule>
    <cfRule type="containsText" dxfId="205" priority="244" operator="containsText" text="Moderate Benefit">
      <formula>NOT(ISERROR(SEARCH("Moderate Benefit",G18)))</formula>
    </cfRule>
    <cfRule type="containsText" dxfId="204" priority="245" operator="containsText" text="Large Benefit">
      <formula>NOT(ISERROR(SEARCH("Large Benefit",G18)))</formula>
    </cfRule>
    <cfRule type="containsText" dxfId="203" priority="246" operator="containsText" text="Trivial Harm">
      <formula>NOT(ISERROR(SEARCH("Trivial Harm",G18)))</formula>
    </cfRule>
    <cfRule type="containsText" dxfId="202" priority="247" operator="containsText" text="Small Harm">
      <formula>NOT(ISERROR(SEARCH("Small Harm",G18)))</formula>
    </cfRule>
    <cfRule type="containsText" dxfId="201" priority="248" operator="containsText" text="Moderate Harm">
      <formula>NOT(ISERROR(SEARCH("Moderate Harm",G18)))</formula>
    </cfRule>
    <cfRule type="containsText" dxfId="200" priority="249" operator="containsText" text="Large Harm">
      <formula>NOT(ISERROR(SEARCH("Large Harm",G18)))</formula>
    </cfRule>
  </conditionalFormatting>
  <conditionalFormatting sqref="F19">
    <cfRule type="containsText" dxfId="199" priority="250" operator="containsText" text="Trivial Benefit">
      <formula>NOT(ISERROR(SEARCH("Trivial Benefit",F19)))</formula>
    </cfRule>
    <cfRule type="containsText" dxfId="198" priority="251" operator="containsText" text="Small Benefit">
      <formula>NOT(ISERROR(SEARCH("Small Benefit",F19)))</formula>
    </cfRule>
    <cfRule type="containsText" dxfId="197" priority="252" operator="containsText" text="Moderate Benefit">
      <formula>NOT(ISERROR(SEARCH("Moderate Benefit",F19)))</formula>
    </cfRule>
    <cfRule type="containsText" dxfId="196" priority="253" operator="containsText" text="Large Benefit">
      <formula>NOT(ISERROR(SEARCH("Large Benefit",F19)))</formula>
    </cfRule>
    <cfRule type="containsText" dxfId="195" priority="254" operator="containsText" text="Trivial Harm">
      <formula>NOT(ISERROR(SEARCH("Trivial Harm",F19)))</formula>
    </cfRule>
    <cfRule type="containsText" dxfId="194" priority="255" operator="containsText" text="Small Harm">
      <formula>NOT(ISERROR(SEARCH("Small Harm",F19)))</formula>
    </cfRule>
    <cfRule type="containsText" dxfId="193" priority="256" operator="containsText" text="Moderate Harm">
      <formula>NOT(ISERROR(SEARCH("Moderate Harm",F19)))</formula>
    </cfRule>
    <cfRule type="containsText" dxfId="192" priority="257" operator="containsText" text="Large Harm">
      <formula>NOT(ISERROR(SEARCH("Large Harm",F19)))</formula>
    </cfRule>
  </conditionalFormatting>
  <conditionalFormatting sqref="G19">
    <cfRule type="containsText" dxfId="191" priority="258" operator="containsText" text="Trivial Benefit">
      <formula>NOT(ISERROR(SEARCH("Trivial Benefit",G19)))</formula>
    </cfRule>
    <cfRule type="containsText" dxfId="190" priority="259" operator="containsText" text="Small Benefit">
      <formula>NOT(ISERROR(SEARCH("Small Benefit",G19)))</formula>
    </cfRule>
    <cfRule type="containsText" dxfId="189" priority="260" operator="containsText" text="Moderate Benefit">
      <formula>NOT(ISERROR(SEARCH("Moderate Benefit",G19)))</formula>
    </cfRule>
    <cfRule type="containsText" dxfId="188" priority="261" operator="containsText" text="Large Benefit">
      <formula>NOT(ISERROR(SEARCH("Large Benefit",G19)))</formula>
    </cfRule>
    <cfRule type="containsText" dxfId="187" priority="262" operator="containsText" text="Trivial Harm">
      <formula>NOT(ISERROR(SEARCH("Trivial Harm",G19)))</formula>
    </cfRule>
    <cfRule type="containsText" dxfId="186" priority="263" operator="containsText" text="Small Harm">
      <formula>NOT(ISERROR(SEARCH("Small Harm",G19)))</formula>
    </cfRule>
    <cfRule type="containsText" dxfId="185" priority="264" operator="containsText" text="Moderate Harm">
      <formula>NOT(ISERROR(SEARCH("Moderate Harm",G19)))</formula>
    </cfRule>
    <cfRule type="containsText" dxfId="184" priority="265" operator="containsText" text="Large Harm">
      <formula>NOT(ISERROR(SEARCH("Large Harm",G19)))</formula>
    </cfRule>
  </conditionalFormatting>
  <conditionalFormatting sqref="F20">
    <cfRule type="containsText" dxfId="183" priority="266" operator="containsText" text="Trivial Benefit">
      <formula>NOT(ISERROR(SEARCH("Trivial Benefit",F20)))</formula>
    </cfRule>
    <cfRule type="containsText" dxfId="182" priority="267" operator="containsText" text="Small Benefit">
      <formula>NOT(ISERROR(SEARCH("Small Benefit",F20)))</formula>
    </cfRule>
    <cfRule type="containsText" dxfId="181" priority="268" operator="containsText" text="Moderate Benefit">
      <formula>NOT(ISERROR(SEARCH("Moderate Benefit",F20)))</formula>
    </cfRule>
    <cfRule type="containsText" dxfId="180" priority="269" operator="containsText" text="Large Benefit">
      <formula>NOT(ISERROR(SEARCH("Large Benefit",F20)))</formula>
    </cfRule>
    <cfRule type="containsText" dxfId="179" priority="270" operator="containsText" text="Trivial Harm">
      <formula>NOT(ISERROR(SEARCH("Trivial Harm",F20)))</formula>
    </cfRule>
    <cfRule type="containsText" dxfId="178" priority="271" operator="containsText" text="Small Harm">
      <formula>NOT(ISERROR(SEARCH("Small Harm",F20)))</formula>
    </cfRule>
    <cfRule type="containsText" dxfId="177" priority="272" operator="containsText" text="Moderate Harm">
      <formula>NOT(ISERROR(SEARCH("Moderate Harm",F20)))</formula>
    </cfRule>
    <cfRule type="containsText" dxfId="176" priority="273" operator="containsText" text="Large Harm">
      <formula>NOT(ISERROR(SEARCH("Large Harm",F20)))</formula>
    </cfRule>
  </conditionalFormatting>
  <conditionalFormatting sqref="G20">
    <cfRule type="containsText" dxfId="175" priority="274" operator="containsText" text="Trivial Benefit">
      <formula>NOT(ISERROR(SEARCH("Trivial Benefit",G20)))</formula>
    </cfRule>
    <cfRule type="containsText" dxfId="174" priority="275" operator="containsText" text="Small Benefit">
      <formula>NOT(ISERROR(SEARCH("Small Benefit",G20)))</formula>
    </cfRule>
    <cfRule type="containsText" dxfId="173" priority="276" operator="containsText" text="Moderate Benefit">
      <formula>NOT(ISERROR(SEARCH("Moderate Benefit",G20)))</formula>
    </cfRule>
    <cfRule type="containsText" dxfId="172" priority="277" operator="containsText" text="Large Benefit">
      <formula>NOT(ISERROR(SEARCH("Large Benefit",G20)))</formula>
    </cfRule>
    <cfRule type="containsText" dxfId="171" priority="278" operator="containsText" text="Trivial Harm">
      <formula>NOT(ISERROR(SEARCH("Trivial Harm",G20)))</formula>
    </cfRule>
    <cfRule type="containsText" dxfId="170" priority="279" operator="containsText" text="Small Harm">
      <formula>NOT(ISERROR(SEARCH("Small Harm",G20)))</formula>
    </cfRule>
    <cfRule type="containsText" dxfId="169" priority="280" operator="containsText" text="Moderate Harm">
      <formula>NOT(ISERROR(SEARCH("Moderate Harm",G20)))</formula>
    </cfRule>
    <cfRule type="containsText" dxfId="168" priority="281" operator="containsText" text="Large Harm">
      <formula>NOT(ISERROR(SEARCH("Large Harm",G20)))</formula>
    </cfRule>
  </conditionalFormatting>
  <conditionalFormatting sqref="F21">
    <cfRule type="containsText" dxfId="167" priority="282" operator="containsText" text="Trivial Benefit">
      <formula>NOT(ISERROR(SEARCH("Trivial Benefit",F21)))</formula>
    </cfRule>
    <cfRule type="containsText" dxfId="166" priority="283" operator="containsText" text="Small Benefit">
      <formula>NOT(ISERROR(SEARCH("Small Benefit",F21)))</formula>
    </cfRule>
    <cfRule type="containsText" dxfId="165" priority="284" operator="containsText" text="Moderate Benefit">
      <formula>NOT(ISERROR(SEARCH("Moderate Benefit",F21)))</formula>
    </cfRule>
    <cfRule type="containsText" dxfId="164" priority="285" operator="containsText" text="Large Benefit">
      <formula>NOT(ISERROR(SEARCH("Large Benefit",F21)))</formula>
    </cfRule>
    <cfRule type="containsText" dxfId="163" priority="286" operator="containsText" text="Trivial Harm">
      <formula>NOT(ISERROR(SEARCH("Trivial Harm",F21)))</formula>
    </cfRule>
    <cfRule type="containsText" dxfId="162" priority="287" operator="containsText" text="Small Harm">
      <formula>NOT(ISERROR(SEARCH("Small Harm",F21)))</formula>
    </cfRule>
    <cfRule type="containsText" dxfId="161" priority="288" operator="containsText" text="Moderate Harm">
      <formula>NOT(ISERROR(SEARCH("Moderate Harm",F21)))</formula>
    </cfRule>
    <cfRule type="containsText" dxfId="160" priority="289" operator="containsText" text="Large Harm">
      <formula>NOT(ISERROR(SEARCH("Large Harm",F21)))</formula>
    </cfRule>
  </conditionalFormatting>
  <conditionalFormatting sqref="G21">
    <cfRule type="containsText" dxfId="159" priority="290" operator="containsText" text="Trivial Benefit">
      <formula>NOT(ISERROR(SEARCH("Trivial Benefit",G21)))</formula>
    </cfRule>
    <cfRule type="containsText" dxfId="158" priority="291" operator="containsText" text="Small Benefit">
      <formula>NOT(ISERROR(SEARCH("Small Benefit",G21)))</formula>
    </cfRule>
    <cfRule type="containsText" dxfId="157" priority="292" operator="containsText" text="Moderate Benefit">
      <formula>NOT(ISERROR(SEARCH("Moderate Benefit",G21)))</formula>
    </cfRule>
    <cfRule type="containsText" dxfId="156" priority="293" operator="containsText" text="Large Benefit">
      <formula>NOT(ISERROR(SEARCH("Large Benefit",G21)))</formula>
    </cfRule>
    <cfRule type="containsText" dxfId="155" priority="294" operator="containsText" text="Trivial Harm">
      <formula>NOT(ISERROR(SEARCH("Trivial Harm",G21)))</formula>
    </cfRule>
    <cfRule type="containsText" dxfId="154" priority="295" operator="containsText" text="Small Harm">
      <formula>NOT(ISERROR(SEARCH("Small Harm",G21)))</formula>
    </cfRule>
    <cfRule type="containsText" dxfId="153" priority="296" operator="containsText" text="Moderate Harm">
      <formula>NOT(ISERROR(SEARCH("Moderate Harm",G21)))</formula>
    </cfRule>
    <cfRule type="containsText" dxfId="152" priority="297" operator="containsText" text="Large Harm">
      <formula>NOT(ISERROR(SEARCH("Large Harm",G21)))</formula>
    </cfRule>
  </conditionalFormatting>
  <conditionalFormatting sqref="F22">
    <cfRule type="containsText" dxfId="151" priority="298" operator="containsText" text="Trivial Benefit">
      <formula>NOT(ISERROR(SEARCH("Trivial Benefit",F22)))</formula>
    </cfRule>
    <cfRule type="containsText" dxfId="150" priority="299" operator="containsText" text="Small Benefit">
      <formula>NOT(ISERROR(SEARCH("Small Benefit",F22)))</formula>
    </cfRule>
    <cfRule type="containsText" dxfId="149" priority="300" operator="containsText" text="Moderate Benefit">
      <formula>NOT(ISERROR(SEARCH("Moderate Benefit",F22)))</formula>
    </cfRule>
    <cfRule type="containsText" dxfId="148" priority="301" operator="containsText" text="Large Benefit">
      <formula>NOT(ISERROR(SEARCH("Large Benefit",F22)))</formula>
    </cfRule>
    <cfRule type="containsText" dxfId="147" priority="302" operator="containsText" text="Trivial Harm">
      <formula>NOT(ISERROR(SEARCH("Trivial Harm",F22)))</formula>
    </cfRule>
    <cfRule type="containsText" dxfId="146" priority="303" operator="containsText" text="Small Harm">
      <formula>NOT(ISERROR(SEARCH("Small Harm",F22)))</formula>
    </cfRule>
    <cfRule type="containsText" dxfId="145" priority="304" operator="containsText" text="Moderate Harm">
      <formula>NOT(ISERROR(SEARCH("Moderate Harm",F22)))</formula>
    </cfRule>
    <cfRule type="containsText" dxfId="144" priority="305" operator="containsText" text="Large Harm">
      <formula>NOT(ISERROR(SEARCH("Large Harm",F22)))</formula>
    </cfRule>
  </conditionalFormatting>
  <conditionalFormatting sqref="G22">
    <cfRule type="containsText" dxfId="143" priority="306" operator="containsText" text="Trivial Benefit">
      <formula>NOT(ISERROR(SEARCH("Trivial Benefit",G22)))</formula>
    </cfRule>
    <cfRule type="containsText" dxfId="142" priority="307" operator="containsText" text="Small Benefit">
      <formula>NOT(ISERROR(SEARCH("Small Benefit",G22)))</formula>
    </cfRule>
    <cfRule type="containsText" dxfId="141" priority="308" operator="containsText" text="Moderate Benefit">
      <formula>NOT(ISERROR(SEARCH("Moderate Benefit",G22)))</formula>
    </cfRule>
    <cfRule type="containsText" dxfId="140" priority="309" operator="containsText" text="Large Benefit">
      <formula>NOT(ISERROR(SEARCH("Large Benefit",G22)))</formula>
    </cfRule>
    <cfRule type="containsText" dxfId="139" priority="310" operator="containsText" text="Trivial Harm">
      <formula>NOT(ISERROR(SEARCH("Trivial Harm",G22)))</formula>
    </cfRule>
    <cfRule type="containsText" dxfId="138" priority="311" operator="containsText" text="Small Harm">
      <formula>NOT(ISERROR(SEARCH("Small Harm",G22)))</formula>
    </cfRule>
    <cfRule type="containsText" dxfId="137" priority="312" operator="containsText" text="Moderate Harm">
      <formula>NOT(ISERROR(SEARCH("Moderate Harm",G22)))</formula>
    </cfRule>
    <cfRule type="containsText" dxfId="136" priority="313" operator="containsText" text="Large Harm">
      <formula>NOT(ISERROR(SEARCH("Large Harm",G22)))</formula>
    </cfRule>
  </conditionalFormatting>
  <conditionalFormatting sqref="F23">
    <cfRule type="containsText" dxfId="135" priority="314" operator="containsText" text="Trivial Benefit">
      <formula>NOT(ISERROR(SEARCH("Trivial Benefit",F23)))</formula>
    </cfRule>
    <cfRule type="containsText" dxfId="134" priority="315" operator="containsText" text="Small Benefit">
      <formula>NOT(ISERROR(SEARCH("Small Benefit",F23)))</formula>
    </cfRule>
    <cfRule type="containsText" dxfId="133" priority="316" operator="containsText" text="Moderate Benefit">
      <formula>NOT(ISERROR(SEARCH("Moderate Benefit",F23)))</formula>
    </cfRule>
    <cfRule type="containsText" dxfId="132" priority="317" operator="containsText" text="Large Benefit">
      <formula>NOT(ISERROR(SEARCH("Large Benefit",F23)))</formula>
    </cfRule>
    <cfRule type="containsText" dxfId="131" priority="318" operator="containsText" text="Trivial Harm">
      <formula>NOT(ISERROR(SEARCH("Trivial Harm",F23)))</formula>
    </cfRule>
    <cfRule type="containsText" dxfId="130" priority="319" operator="containsText" text="Small Harm">
      <formula>NOT(ISERROR(SEARCH("Small Harm",F23)))</formula>
    </cfRule>
    <cfRule type="containsText" dxfId="129" priority="320" operator="containsText" text="Moderate Harm">
      <formula>NOT(ISERROR(SEARCH("Moderate Harm",F23)))</formula>
    </cfRule>
    <cfRule type="containsText" dxfId="128" priority="321" operator="containsText" text="Large Harm">
      <formula>NOT(ISERROR(SEARCH("Large Harm",F23)))</formula>
    </cfRule>
  </conditionalFormatting>
  <conditionalFormatting sqref="G23">
    <cfRule type="containsText" dxfId="127" priority="322" operator="containsText" text="Trivial Benefit">
      <formula>NOT(ISERROR(SEARCH("Trivial Benefit",G23)))</formula>
    </cfRule>
    <cfRule type="containsText" dxfId="126" priority="323" operator="containsText" text="Small Benefit">
      <formula>NOT(ISERROR(SEARCH("Small Benefit",G23)))</formula>
    </cfRule>
    <cfRule type="containsText" dxfId="125" priority="324" operator="containsText" text="Moderate Benefit">
      <formula>NOT(ISERROR(SEARCH("Moderate Benefit",G23)))</formula>
    </cfRule>
    <cfRule type="containsText" dxfId="124" priority="325" operator="containsText" text="Large Benefit">
      <formula>NOT(ISERROR(SEARCH("Large Benefit",G23)))</formula>
    </cfRule>
    <cfRule type="containsText" dxfId="123" priority="326" operator="containsText" text="Trivial Harm">
      <formula>NOT(ISERROR(SEARCH("Trivial Harm",G23)))</formula>
    </cfRule>
    <cfRule type="containsText" dxfId="122" priority="327" operator="containsText" text="Small Harm">
      <formula>NOT(ISERROR(SEARCH("Small Harm",G23)))</formula>
    </cfRule>
    <cfRule type="containsText" dxfId="121" priority="328" operator="containsText" text="Moderate Harm">
      <formula>NOT(ISERROR(SEARCH("Moderate Harm",G23)))</formula>
    </cfRule>
    <cfRule type="containsText" dxfId="120" priority="329" operator="containsText" text="Large Harm">
      <formula>NOT(ISERROR(SEARCH("Large Harm",G23)))</formula>
    </cfRule>
  </conditionalFormatting>
  <conditionalFormatting sqref="H4:H12">
    <cfRule type="containsText" dxfId="119" priority="330" operator="containsText" text="Trivial Benefit">
      <formula>NOT(ISERROR(SEARCH("Trivial Benefit",H4)))</formula>
    </cfRule>
    <cfRule type="containsText" dxfId="118" priority="331" operator="containsText" text="Small Benefit">
      <formula>NOT(ISERROR(SEARCH("Small Benefit",H4)))</formula>
    </cfRule>
    <cfRule type="containsText" dxfId="117" priority="332" operator="containsText" text="Moderate Benefit">
      <formula>NOT(ISERROR(SEARCH("Moderate Benefit",H4)))</formula>
    </cfRule>
    <cfRule type="containsText" dxfId="116" priority="333" operator="containsText" text="Large Benefit">
      <formula>NOT(ISERROR(SEARCH("Large Benefit",H4)))</formula>
    </cfRule>
    <cfRule type="containsText" dxfId="115" priority="334" operator="containsText" text="Trivial Harm">
      <formula>NOT(ISERROR(SEARCH("Trivial Harm",H4)))</formula>
    </cfRule>
    <cfRule type="containsText" dxfId="114" priority="335" operator="containsText" text="Small Harm">
      <formula>NOT(ISERROR(SEARCH("Small Harm",H4)))</formula>
    </cfRule>
    <cfRule type="containsText" dxfId="113" priority="336" operator="containsText" text="Moderate Harm">
      <formula>NOT(ISERROR(SEARCH("Moderate Harm",H4)))</formula>
    </cfRule>
    <cfRule type="containsText" dxfId="112" priority="337" operator="containsText" text="Large Harm">
      <formula>NOT(ISERROR(SEARCH("Large Harm",H4)))</formula>
    </cfRule>
  </conditionalFormatting>
  <conditionalFormatting sqref="H13">
    <cfRule type="containsText" dxfId="111" priority="338" operator="containsText" text="Trivial Benefit">
      <formula>NOT(ISERROR(SEARCH("Trivial Benefit",H13)))</formula>
    </cfRule>
    <cfRule type="containsText" dxfId="110" priority="339" operator="containsText" text="Small Benefit">
      <formula>NOT(ISERROR(SEARCH("Small Benefit",H13)))</formula>
    </cfRule>
    <cfRule type="containsText" dxfId="109" priority="340" operator="containsText" text="Moderate Benefit">
      <formula>NOT(ISERROR(SEARCH("Moderate Benefit",H13)))</formula>
    </cfRule>
    <cfRule type="containsText" dxfId="108" priority="341" operator="containsText" text="Large Benefit">
      <formula>NOT(ISERROR(SEARCH("Large Benefit",H13)))</formula>
    </cfRule>
    <cfRule type="containsText" dxfId="107" priority="342" operator="containsText" text="Trivial Harm">
      <formula>NOT(ISERROR(SEARCH("Trivial Harm",H13)))</formula>
    </cfRule>
    <cfRule type="containsText" dxfId="106" priority="343" operator="containsText" text="Small Harm">
      <formula>NOT(ISERROR(SEARCH("Small Harm",H13)))</formula>
    </cfRule>
    <cfRule type="containsText" dxfId="105" priority="344" operator="containsText" text="Moderate Harm">
      <formula>NOT(ISERROR(SEARCH("Moderate Harm",H13)))</formula>
    </cfRule>
    <cfRule type="containsText" dxfId="104" priority="345" operator="containsText" text="Large Harm">
      <formula>NOT(ISERROR(SEARCH("Large Harm",H13)))</formula>
    </cfRule>
  </conditionalFormatting>
  <conditionalFormatting sqref="H14">
    <cfRule type="containsText" dxfId="103" priority="346" operator="containsText" text="Trivial Benefit">
      <formula>NOT(ISERROR(SEARCH("Trivial Benefit",H14)))</formula>
    </cfRule>
    <cfRule type="containsText" dxfId="102" priority="347" operator="containsText" text="Small Benefit">
      <formula>NOT(ISERROR(SEARCH("Small Benefit",H14)))</formula>
    </cfRule>
    <cfRule type="containsText" dxfId="101" priority="348" operator="containsText" text="Moderate Benefit">
      <formula>NOT(ISERROR(SEARCH("Moderate Benefit",H14)))</formula>
    </cfRule>
    <cfRule type="containsText" dxfId="100" priority="349" operator="containsText" text="Large Benefit">
      <formula>NOT(ISERROR(SEARCH("Large Benefit",H14)))</formula>
    </cfRule>
    <cfRule type="containsText" dxfId="99" priority="350" operator="containsText" text="Trivial Harm">
      <formula>NOT(ISERROR(SEARCH("Trivial Harm",H14)))</formula>
    </cfRule>
    <cfRule type="containsText" dxfId="98" priority="351" operator="containsText" text="Small Harm">
      <formula>NOT(ISERROR(SEARCH("Small Harm",H14)))</formula>
    </cfRule>
    <cfRule type="containsText" dxfId="97" priority="352" operator="containsText" text="Moderate Harm">
      <formula>NOT(ISERROR(SEARCH("Moderate Harm",H14)))</formula>
    </cfRule>
    <cfRule type="containsText" dxfId="96" priority="353" operator="containsText" text="Large Harm">
      <formula>NOT(ISERROR(SEARCH("Large Harm",H14)))</formula>
    </cfRule>
  </conditionalFormatting>
  <conditionalFormatting sqref="H15">
    <cfRule type="containsText" dxfId="95" priority="354" operator="containsText" text="Trivial Benefit">
      <formula>NOT(ISERROR(SEARCH("Trivial Benefit",H15)))</formula>
    </cfRule>
    <cfRule type="containsText" dxfId="94" priority="355" operator="containsText" text="Small Benefit">
      <formula>NOT(ISERROR(SEARCH("Small Benefit",H15)))</formula>
    </cfRule>
    <cfRule type="containsText" dxfId="93" priority="356" operator="containsText" text="Moderate Benefit">
      <formula>NOT(ISERROR(SEARCH("Moderate Benefit",H15)))</formula>
    </cfRule>
    <cfRule type="containsText" dxfId="92" priority="357" operator="containsText" text="Large Benefit">
      <formula>NOT(ISERROR(SEARCH("Large Benefit",H15)))</formula>
    </cfRule>
    <cfRule type="containsText" dxfId="91" priority="358" operator="containsText" text="Trivial Harm">
      <formula>NOT(ISERROR(SEARCH("Trivial Harm",H15)))</formula>
    </cfRule>
    <cfRule type="containsText" dxfId="90" priority="359" operator="containsText" text="Small Harm">
      <formula>NOT(ISERROR(SEARCH("Small Harm",H15)))</formula>
    </cfRule>
    <cfRule type="containsText" dxfId="89" priority="360" operator="containsText" text="Moderate Harm">
      <formula>NOT(ISERROR(SEARCH("Moderate Harm",H15)))</formula>
    </cfRule>
    <cfRule type="containsText" dxfId="88" priority="361" operator="containsText" text="Large Harm">
      <formula>NOT(ISERROR(SEARCH("Large Harm",H15)))</formula>
    </cfRule>
  </conditionalFormatting>
  <conditionalFormatting sqref="H16">
    <cfRule type="containsText" dxfId="87" priority="362" operator="containsText" text="Trivial Benefit">
      <formula>NOT(ISERROR(SEARCH("Trivial Benefit",H16)))</formula>
    </cfRule>
    <cfRule type="containsText" dxfId="86" priority="363" operator="containsText" text="Small Benefit">
      <formula>NOT(ISERROR(SEARCH("Small Benefit",H16)))</formula>
    </cfRule>
    <cfRule type="containsText" dxfId="85" priority="364" operator="containsText" text="Moderate Benefit">
      <formula>NOT(ISERROR(SEARCH("Moderate Benefit",H16)))</formula>
    </cfRule>
    <cfRule type="containsText" dxfId="84" priority="365" operator="containsText" text="Large Benefit">
      <formula>NOT(ISERROR(SEARCH("Large Benefit",H16)))</formula>
    </cfRule>
    <cfRule type="containsText" dxfId="83" priority="366" operator="containsText" text="Trivial Harm">
      <formula>NOT(ISERROR(SEARCH("Trivial Harm",H16)))</formula>
    </cfRule>
    <cfRule type="containsText" dxfId="82" priority="367" operator="containsText" text="Small Harm">
      <formula>NOT(ISERROR(SEARCH("Small Harm",H16)))</formula>
    </cfRule>
    <cfRule type="containsText" dxfId="81" priority="368" operator="containsText" text="Moderate Harm">
      <formula>NOT(ISERROR(SEARCH("Moderate Harm",H16)))</formula>
    </cfRule>
    <cfRule type="containsText" dxfId="80" priority="369" operator="containsText" text="Large Harm">
      <formula>NOT(ISERROR(SEARCH("Large Harm",H16)))</formula>
    </cfRule>
  </conditionalFormatting>
  <conditionalFormatting sqref="H17">
    <cfRule type="containsText" dxfId="79" priority="370" operator="containsText" text="Trivial Benefit">
      <formula>NOT(ISERROR(SEARCH("Trivial Benefit",H17)))</formula>
    </cfRule>
    <cfRule type="containsText" dxfId="78" priority="371" operator="containsText" text="Small Benefit">
      <formula>NOT(ISERROR(SEARCH("Small Benefit",H17)))</formula>
    </cfRule>
    <cfRule type="containsText" dxfId="77" priority="372" operator="containsText" text="Moderate Benefit">
      <formula>NOT(ISERROR(SEARCH("Moderate Benefit",H17)))</formula>
    </cfRule>
    <cfRule type="containsText" dxfId="76" priority="373" operator="containsText" text="Large Benefit">
      <formula>NOT(ISERROR(SEARCH("Large Benefit",H17)))</formula>
    </cfRule>
    <cfRule type="containsText" dxfId="75" priority="374" operator="containsText" text="Trivial Harm">
      <formula>NOT(ISERROR(SEARCH("Trivial Harm",H17)))</formula>
    </cfRule>
    <cfRule type="containsText" dxfId="74" priority="375" operator="containsText" text="Small Harm">
      <formula>NOT(ISERROR(SEARCH("Small Harm",H17)))</formula>
    </cfRule>
    <cfRule type="containsText" dxfId="73" priority="376" operator="containsText" text="Moderate Harm">
      <formula>NOT(ISERROR(SEARCH("Moderate Harm",H17)))</formula>
    </cfRule>
    <cfRule type="containsText" dxfId="72" priority="377" operator="containsText" text="Large Harm">
      <formula>NOT(ISERROR(SEARCH("Large Harm",H17)))</formula>
    </cfRule>
  </conditionalFormatting>
  <conditionalFormatting sqref="H18">
    <cfRule type="containsText" dxfId="71" priority="378" operator="containsText" text="Trivial Benefit">
      <formula>NOT(ISERROR(SEARCH("Trivial Benefit",H18)))</formula>
    </cfRule>
    <cfRule type="containsText" dxfId="70" priority="379" operator="containsText" text="Small Benefit">
      <formula>NOT(ISERROR(SEARCH("Small Benefit",H18)))</formula>
    </cfRule>
    <cfRule type="containsText" dxfId="69" priority="380" operator="containsText" text="Moderate Benefit">
      <formula>NOT(ISERROR(SEARCH("Moderate Benefit",H18)))</formula>
    </cfRule>
    <cfRule type="containsText" dxfId="68" priority="381" operator="containsText" text="Large Benefit">
      <formula>NOT(ISERROR(SEARCH("Large Benefit",H18)))</formula>
    </cfRule>
    <cfRule type="containsText" dxfId="67" priority="382" operator="containsText" text="Trivial Harm">
      <formula>NOT(ISERROR(SEARCH("Trivial Harm",H18)))</formula>
    </cfRule>
    <cfRule type="containsText" dxfId="66" priority="383" operator="containsText" text="Small Harm">
      <formula>NOT(ISERROR(SEARCH("Small Harm",H18)))</formula>
    </cfRule>
    <cfRule type="containsText" dxfId="65" priority="384" operator="containsText" text="Moderate Harm">
      <formula>NOT(ISERROR(SEARCH("Moderate Harm",H18)))</formula>
    </cfRule>
    <cfRule type="containsText" dxfId="64" priority="385" operator="containsText" text="Large Harm">
      <formula>NOT(ISERROR(SEARCH("Large Harm",H18)))</formula>
    </cfRule>
  </conditionalFormatting>
  <conditionalFormatting sqref="H19">
    <cfRule type="containsText" dxfId="63" priority="386" operator="containsText" text="Trivial Benefit">
      <formula>NOT(ISERROR(SEARCH("Trivial Benefit",H19)))</formula>
    </cfRule>
    <cfRule type="containsText" dxfId="62" priority="387" operator="containsText" text="Small Benefit">
      <formula>NOT(ISERROR(SEARCH("Small Benefit",H19)))</formula>
    </cfRule>
    <cfRule type="containsText" dxfId="61" priority="388" operator="containsText" text="Moderate Benefit">
      <formula>NOT(ISERROR(SEARCH("Moderate Benefit",H19)))</formula>
    </cfRule>
    <cfRule type="containsText" dxfId="60" priority="389" operator="containsText" text="Large Benefit">
      <formula>NOT(ISERROR(SEARCH("Large Benefit",H19)))</formula>
    </cfRule>
    <cfRule type="containsText" dxfId="59" priority="390" operator="containsText" text="Trivial Harm">
      <formula>NOT(ISERROR(SEARCH("Trivial Harm",H19)))</formula>
    </cfRule>
    <cfRule type="containsText" dxfId="58" priority="391" operator="containsText" text="Small Harm">
      <formula>NOT(ISERROR(SEARCH("Small Harm",H19)))</formula>
    </cfRule>
    <cfRule type="containsText" dxfId="57" priority="392" operator="containsText" text="Moderate Harm">
      <formula>NOT(ISERROR(SEARCH("Moderate Harm",H19)))</formula>
    </cfRule>
    <cfRule type="containsText" dxfId="56" priority="393" operator="containsText" text="Large Harm">
      <formula>NOT(ISERROR(SEARCH("Large Harm",H19)))</formula>
    </cfRule>
  </conditionalFormatting>
  <conditionalFormatting sqref="H20">
    <cfRule type="containsText" dxfId="55" priority="394" operator="containsText" text="Trivial Benefit">
      <formula>NOT(ISERROR(SEARCH("Trivial Benefit",H20)))</formula>
    </cfRule>
    <cfRule type="containsText" dxfId="54" priority="395" operator="containsText" text="Small Benefit">
      <formula>NOT(ISERROR(SEARCH("Small Benefit",H20)))</formula>
    </cfRule>
    <cfRule type="containsText" dxfId="53" priority="396" operator="containsText" text="Moderate Benefit">
      <formula>NOT(ISERROR(SEARCH("Moderate Benefit",H20)))</formula>
    </cfRule>
    <cfRule type="containsText" dxfId="52" priority="397" operator="containsText" text="Large Benefit">
      <formula>NOT(ISERROR(SEARCH("Large Benefit",H20)))</formula>
    </cfRule>
    <cfRule type="containsText" dxfId="51" priority="398" operator="containsText" text="Trivial Harm">
      <formula>NOT(ISERROR(SEARCH("Trivial Harm",H20)))</formula>
    </cfRule>
    <cfRule type="containsText" dxfId="50" priority="399" operator="containsText" text="Small Harm">
      <formula>NOT(ISERROR(SEARCH("Small Harm",H20)))</formula>
    </cfRule>
    <cfRule type="containsText" dxfId="49" priority="400" operator="containsText" text="Moderate Harm">
      <formula>NOT(ISERROR(SEARCH("Moderate Harm",H20)))</formula>
    </cfRule>
    <cfRule type="containsText" dxfId="48" priority="401" operator="containsText" text="Large Harm">
      <formula>NOT(ISERROR(SEARCH("Large Harm",H20)))</formula>
    </cfRule>
  </conditionalFormatting>
  <conditionalFormatting sqref="H21">
    <cfRule type="containsText" dxfId="47" priority="402" operator="containsText" text="Trivial Benefit">
      <formula>NOT(ISERROR(SEARCH("Trivial Benefit",H21)))</formula>
    </cfRule>
    <cfRule type="containsText" dxfId="46" priority="403" operator="containsText" text="Small Benefit">
      <formula>NOT(ISERROR(SEARCH("Small Benefit",H21)))</formula>
    </cfRule>
    <cfRule type="containsText" dxfId="45" priority="404" operator="containsText" text="Moderate Benefit">
      <formula>NOT(ISERROR(SEARCH("Moderate Benefit",H21)))</formula>
    </cfRule>
    <cfRule type="containsText" dxfId="44" priority="405" operator="containsText" text="Large Benefit">
      <formula>NOT(ISERROR(SEARCH("Large Benefit",H21)))</formula>
    </cfRule>
    <cfRule type="containsText" dxfId="43" priority="406" operator="containsText" text="Trivial Harm">
      <formula>NOT(ISERROR(SEARCH("Trivial Harm",H21)))</formula>
    </cfRule>
    <cfRule type="containsText" dxfId="42" priority="407" operator="containsText" text="Small Harm">
      <formula>NOT(ISERROR(SEARCH("Small Harm",H21)))</formula>
    </cfRule>
    <cfRule type="containsText" dxfId="41" priority="408" operator="containsText" text="Moderate Harm">
      <formula>NOT(ISERROR(SEARCH("Moderate Harm",H21)))</formula>
    </cfRule>
    <cfRule type="containsText" dxfId="40" priority="409" operator="containsText" text="Large Harm">
      <formula>NOT(ISERROR(SEARCH("Large Harm",H21)))</formula>
    </cfRule>
  </conditionalFormatting>
  <conditionalFormatting sqref="H22">
    <cfRule type="containsText" dxfId="39" priority="410" operator="containsText" text="Trivial Benefit">
      <formula>NOT(ISERROR(SEARCH("Trivial Benefit",H22)))</formula>
    </cfRule>
    <cfRule type="containsText" dxfId="38" priority="411" operator="containsText" text="Small Benefit">
      <formula>NOT(ISERROR(SEARCH("Small Benefit",H22)))</formula>
    </cfRule>
    <cfRule type="containsText" dxfId="37" priority="412" operator="containsText" text="Moderate Benefit">
      <formula>NOT(ISERROR(SEARCH("Moderate Benefit",H22)))</formula>
    </cfRule>
    <cfRule type="containsText" dxfId="36" priority="413" operator="containsText" text="Large Benefit">
      <formula>NOT(ISERROR(SEARCH("Large Benefit",H22)))</formula>
    </cfRule>
    <cfRule type="containsText" dxfId="35" priority="414" operator="containsText" text="Trivial Harm">
      <formula>NOT(ISERROR(SEARCH("Trivial Harm",H22)))</formula>
    </cfRule>
    <cfRule type="containsText" dxfId="34" priority="415" operator="containsText" text="Small Harm">
      <formula>NOT(ISERROR(SEARCH("Small Harm",H22)))</formula>
    </cfRule>
    <cfRule type="containsText" dxfId="33" priority="416" operator="containsText" text="Moderate Harm">
      <formula>NOT(ISERROR(SEARCH("Moderate Harm",H22)))</formula>
    </cfRule>
    <cfRule type="containsText" dxfId="32" priority="417" operator="containsText" text="Large Harm">
      <formula>NOT(ISERROR(SEARCH("Large Harm",H22)))</formula>
    </cfRule>
  </conditionalFormatting>
  <conditionalFormatting sqref="H23">
    <cfRule type="containsText" dxfId="31" priority="418" operator="containsText" text="Trivial Benefit">
      <formula>NOT(ISERROR(SEARCH("Trivial Benefit",H23)))</formula>
    </cfRule>
    <cfRule type="containsText" dxfId="30" priority="419" operator="containsText" text="Small Benefit">
      <formula>NOT(ISERROR(SEARCH("Small Benefit",H23)))</formula>
    </cfRule>
    <cfRule type="containsText" dxfId="29" priority="420" operator="containsText" text="Moderate Benefit">
      <formula>NOT(ISERROR(SEARCH("Moderate Benefit",H23)))</formula>
    </cfRule>
    <cfRule type="containsText" dxfId="28" priority="421" operator="containsText" text="Large Benefit">
      <formula>NOT(ISERROR(SEARCH("Large Benefit",H23)))</formula>
    </cfRule>
    <cfRule type="containsText" dxfId="27" priority="422" operator="containsText" text="Trivial Harm">
      <formula>NOT(ISERROR(SEARCH("Trivial Harm",H23)))</formula>
    </cfRule>
    <cfRule type="containsText" dxfId="26" priority="423" operator="containsText" text="Small Harm">
      <formula>NOT(ISERROR(SEARCH("Small Harm",H23)))</formula>
    </cfRule>
    <cfRule type="containsText" dxfId="25" priority="424" operator="containsText" text="Moderate Harm">
      <formula>NOT(ISERROR(SEARCH("Moderate Harm",H23)))</formula>
    </cfRule>
    <cfRule type="containsText" dxfId="24" priority="425" operator="containsText" text="Large Harm">
      <formula>NOT(ISERROR(SEARCH("Large Harm",H23)))</formula>
    </cfRule>
  </conditionalFormatting>
  <conditionalFormatting sqref="E5:E23">
    <cfRule type="containsText" dxfId="23" priority="426" operator="containsText" text="Trivial Benefit">
      <formula>NOT(ISERROR(SEARCH("Trivial Benefit",E5)))</formula>
    </cfRule>
    <cfRule type="containsText" dxfId="22" priority="427" operator="containsText" text="Small Benefit">
      <formula>NOT(ISERROR(SEARCH("Small Benefit",E5)))</formula>
    </cfRule>
    <cfRule type="containsText" dxfId="21" priority="428" operator="containsText" text="Moderate Benefit">
      <formula>NOT(ISERROR(SEARCH("Moderate Benefit",E5)))</formula>
    </cfRule>
    <cfRule type="containsText" dxfId="20" priority="429" operator="containsText" text="Large Benefit">
      <formula>NOT(ISERROR(SEARCH("Large Benefit",E5)))</formula>
    </cfRule>
    <cfRule type="containsText" dxfId="19" priority="430" operator="containsText" text="Trivial Harm">
      <formula>NOT(ISERROR(SEARCH("Trivial Harm",E5)))</formula>
    </cfRule>
    <cfRule type="containsText" dxfId="18" priority="431" operator="containsText" text="Small Harm">
      <formula>NOT(ISERROR(SEARCH("Small Harm",E5)))</formula>
    </cfRule>
    <cfRule type="containsText" dxfId="17" priority="432" operator="containsText" text="Moderate Harm">
      <formula>NOT(ISERROR(SEARCH("Moderate Harm",E5)))</formula>
    </cfRule>
    <cfRule type="containsText" dxfId="16" priority="433" operator="containsText" text="Large Harm">
      <formula>NOT(ISERROR(SEARCH("Large Harm",E5)))</formula>
    </cfRule>
  </conditionalFormatting>
  <conditionalFormatting sqref="B26:B1048576 B3 B24">
    <cfRule type="colorScale" priority="434">
      <colorScale>
        <cfvo type="min"/>
        <cfvo type="max"/>
        <color rgb="FF63BE7B"/>
        <color rgb="FFFCFCFF"/>
      </colorScale>
    </cfRule>
  </conditionalFormatting>
  <conditionalFormatting sqref="I26:I1048576 I3 I24">
    <cfRule type="colorScale" priority="4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5">
    <cfRule type="colorScale" priority="436">
      <colorScale>
        <cfvo type="min"/>
        <cfvo type="max"/>
        <color rgb="FF63BE7B"/>
        <color rgb="FFFCFCFF"/>
      </colorScale>
    </cfRule>
  </conditionalFormatting>
  <conditionalFormatting sqref="I25">
    <cfRule type="colorScale" priority="4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9"/>
  <sheetViews>
    <sheetView zoomScaleNormal="100" workbookViewId="0">
      <selection activeCell="C9" sqref="C9"/>
    </sheetView>
  </sheetViews>
  <sheetFormatPr defaultColWidth="11.09765625" defaultRowHeight="15.6" x14ac:dyDescent="0.3"/>
  <sheetData>
    <row r="2" spans="2:3" x14ac:dyDescent="0.3">
      <c r="B2" s="4" t="s">
        <v>121</v>
      </c>
    </row>
    <row r="3" spans="2:3" x14ac:dyDescent="0.3">
      <c r="B3" s="5"/>
      <c r="C3" s="4" t="s">
        <v>122</v>
      </c>
    </row>
    <row r="4" spans="2:3" x14ac:dyDescent="0.3">
      <c r="B4" s="95"/>
      <c r="C4" s="4" t="s">
        <v>123</v>
      </c>
    </row>
    <row r="5" spans="2:3" x14ac:dyDescent="0.3">
      <c r="B5" s="32"/>
      <c r="C5" s="4" t="s">
        <v>124</v>
      </c>
    </row>
    <row r="6" spans="2:3" x14ac:dyDescent="0.3">
      <c r="B6" s="96"/>
      <c r="C6" s="4" t="s">
        <v>125</v>
      </c>
    </row>
    <row r="7" spans="2:3" x14ac:dyDescent="0.3">
      <c r="B7" s="97"/>
      <c r="C7" s="4" t="s">
        <v>126</v>
      </c>
    </row>
    <row r="8" spans="2:3" x14ac:dyDescent="0.3">
      <c r="B8" s="98"/>
      <c r="C8" s="4" t="s">
        <v>127</v>
      </c>
    </row>
    <row r="9" spans="2:3" x14ac:dyDescent="0.3">
      <c r="B9" s="99"/>
      <c r="C9" s="4" t="s">
        <v>128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7"/>
  <sheetViews>
    <sheetView zoomScaleNormal="100" workbookViewId="0">
      <selection activeCell="B8" sqref="B8"/>
    </sheetView>
  </sheetViews>
  <sheetFormatPr defaultColWidth="11.09765625" defaultRowHeight="15.6" outlineLevelRow="1" x14ac:dyDescent="0.3"/>
  <cols>
    <col min="2" max="2" width="12.5" style="4" customWidth="1"/>
    <col min="3" max="3" width="13" style="4" customWidth="1"/>
    <col min="4" max="12" width="12.5" style="4" customWidth="1"/>
  </cols>
  <sheetData>
    <row r="1" spans="1:13" x14ac:dyDescent="0.3">
      <c r="A1" s="28" t="s">
        <v>54</v>
      </c>
      <c r="B1" s="28" t="s">
        <v>23</v>
      </c>
      <c r="C1" s="28" t="s">
        <v>40</v>
      </c>
      <c r="D1" s="28" t="s">
        <v>42</v>
      </c>
      <c r="E1" s="28" t="s">
        <v>43</v>
      </c>
      <c r="F1" s="28" t="s">
        <v>44</v>
      </c>
      <c r="G1" s="28" t="s">
        <v>46</v>
      </c>
      <c r="H1" s="28" t="s">
        <v>48</v>
      </c>
      <c r="I1" s="28" t="s">
        <v>50</v>
      </c>
      <c r="J1" s="28" t="s">
        <v>51</v>
      </c>
      <c r="K1" s="28" t="s">
        <v>53</v>
      </c>
      <c r="L1" s="28" t="s">
        <v>129</v>
      </c>
      <c r="M1" s="28" t="s">
        <v>70</v>
      </c>
    </row>
    <row r="2" spans="1:13" hidden="1" outlineLevel="1" x14ac:dyDescent="0.3">
      <c r="A2" s="20" t="s">
        <v>7</v>
      </c>
      <c r="B2" s="20">
        <v>0</v>
      </c>
      <c r="C2" s="20">
        <v>0.51</v>
      </c>
      <c r="D2" s="20">
        <v>0.62</v>
      </c>
      <c r="E2" s="20">
        <v>0.62</v>
      </c>
      <c r="F2" s="20">
        <v>0.48099999999999998</v>
      </c>
      <c r="G2" s="20">
        <v>0.5</v>
      </c>
      <c r="H2" s="20">
        <v>0.75</v>
      </c>
      <c r="I2" s="20">
        <v>0.75</v>
      </c>
      <c r="J2" s="20">
        <v>0.6</v>
      </c>
      <c r="K2" s="20">
        <v>0.85</v>
      </c>
      <c r="L2" s="20"/>
      <c r="M2" s="20"/>
    </row>
    <row r="3" spans="1:13" hidden="1" outlineLevel="1" x14ac:dyDescent="0.3">
      <c r="A3" s="20" t="s">
        <v>8</v>
      </c>
      <c r="B3" s="20">
        <f t="shared" ref="B3:K3" si="0">1-B2</f>
        <v>1</v>
      </c>
      <c r="C3" s="20">
        <f t="shared" si="0"/>
        <v>0.49</v>
      </c>
      <c r="D3" s="20">
        <f t="shared" si="0"/>
        <v>0.38</v>
      </c>
      <c r="E3" s="20">
        <f t="shared" si="0"/>
        <v>0.38</v>
      </c>
      <c r="F3" s="20">
        <f t="shared" si="0"/>
        <v>0.51900000000000002</v>
      </c>
      <c r="G3" s="20">
        <f t="shared" si="0"/>
        <v>0.5</v>
      </c>
      <c r="H3" s="20">
        <f t="shared" si="0"/>
        <v>0.25</v>
      </c>
      <c r="I3" s="20">
        <f t="shared" si="0"/>
        <v>0.25</v>
      </c>
      <c r="J3" s="20">
        <f t="shared" si="0"/>
        <v>0.4</v>
      </c>
      <c r="K3" s="20">
        <f t="shared" si="0"/>
        <v>0.15000000000000002</v>
      </c>
      <c r="L3" s="20"/>
      <c r="M3" s="20"/>
    </row>
    <row r="4" spans="1:13" hidden="1" outlineLevel="1" x14ac:dyDescent="0.3">
      <c r="A4" s="20" t="s">
        <v>73</v>
      </c>
      <c r="B4" s="38">
        <v>15.6</v>
      </c>
      <c r="C4" s="38">
        <v>31.836734693877599</v>
      </c>
      <c r="D4" s="38">
        <v>41.052631578947398</v>
      </c>
      <c r="E4" s="38">
        <v>41.052631578947398</v>
      </c>
      <c r="F4" s="38">
        <v>30.0578034682081</v>
      </c>
      <c r="G4" s="38">
        <v>31.2</v>
      </c>
      <c r="H4" s="38">
        <v>62.4</v>
      </c>
      <c r="I4" s="38">
        <v>62.4</v>
      </c>
      <c r="J4" s="38">
        <v>39</v>
      </c>
      <c r="K4" s="38">
        <v>104</v>
      </c>
      <c r="L4" s="38">
        <v>1.5599999999999999E-2</v>
      </c>
      <c r="M4" s="20"/>
    </row>
    <row r="5" spans="1:13" hidden="1" outlineLevel="1" x14ac:dyDescent="0.3">
      <c r="A5" s="20" t="s">
        <v>74</v>
      </c>
      <c r="B5" s="38">
        <v>30.7</v>
      </c>
      <c r="C5" s="38">
        <v>62.653061224489797</v>
      </c>
      <c r="D5" s="38">
        <v>80.789473684210506</v>
      </c>
      <c r="E5" s="38">
        <v>80.789473684210506</v>
      </c>
      <c r="F5" s="38">
        <v>59.152215799614602</v>
      </c>
      <c r="G5" s="38">
        <v>61.4</v>
      </c>
      <c r="H5" s="38">
        <v>122.8</v>
      </c>
      <c r="I5" s="38">
        <v>122.8</v>
      </c>
      <c r="J5" s="38">
        <v>76.75</v>
      </c>
      <c r="K5" s="38">
        <v>204.666666666667</v>
      </c>
      <c r="L5" s="38">
        <v>3.0700000000000002E-2</v>
      </c>
      <c r="M5" s="20"/>
    </row>
    <row r="6" spans="1:13" hidden="1" outlineLevel="1" x14ac:dyDescent="0.3">
      <c r="A6" s="20" t="s">
        <v>75</v>
      </c>
      <c r="B6" s="38">
        <v>59.5</v>
      </c>
      <c r="C6" s="38">
        <v>121.428571428571</v>
      </c>
      <c r="D6" s="38">
        <v>156.57894736842101</v>
      </c>
      <c r="E6" s="38">
        <v>156.57894736842101</v>
      </c>
      <c r="F6" s="38">
        <v>114.64354527938301</v>
      </c>
      <c r="G6" s="38">
        <v>119</v>
      </c>
      <c r="H6" s="38">
        <v>238</v>
      </c>
      <c r="I6" s="38">
        <v>238</v>
      </c>
      <c r="J6" s="38">
        <v>148.75</v>
      </c>
      <c r="K6" s="38">
        <v>396.66666666666703</v>
      </c>
      <c r="L6" s="38">
        <v>5.9499999999999997E-2</v>
      </c>
      <c r="M6" s="20"/>
    </row>
    <row r="7" spans="1:13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3">
      <c r="A8" s="100" t="s">
        <v>130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4">
        <f>L11</f>
        <v>0</v>
      </c>
    </row>
    <row r="9" spans="1:13" x14ac:dyDescent="0.3">
      <c r="A9" s="4" t="s">
        <v>77</v>
      </c>
    </row>
    <row r="10" spans="1:13" x14ac:dyDescent="0.3">
      <c r="A10" s="96" t="s">
        <v>81</v>
      </c>
      <c r="B10" s="45" t="str">
        <f t="array" ref="B10">_xlfn.IFS(AND(B8&lt;=0,B8&gt;=-B$4),"Trivial Harm",AND(B8&gt;=-B$5, B8&lt;=-B$4),"Small Harm",AND(B8&gt;=-B$6, B8&lt;=-B$5),"Moderate Harm",B8&lt;=-B$6,"Large Harm",AND(B8&gt;=0,B8&lt;=B$4),"Trivial Benefit",AND(B8&lt;=B$5, B8&gt;=B$4),"Small Benefit",AND(B8&lt;=B$6, B8&gt;=B$5),"Moderate Benefit",B8&gt;=B$6,"Large Benefit")</f>
        <v>Trivial Harm</v>
      </c>
      <c r="C10" s="45" t="str">
        <f t="array" ref="C10">_xlfn.IFS(AND(C8&lt;=0,C8&gt;=-C$4),"Trivial Harm",AND(C8&gt;=-C$5, C8&lt;=-C$4),"Small Harm",AND(C8&gt;=-C$6, C8&lt;=-C$5),"Moderate Harm",C8&lt;=-C$6,"Large Harm",AND(C8&gt;=0,C8&lt;=C$4),"Trivial Benefit",AND(C8&lt;=C$5, C8&gt;=C$4),"Small Benefit",AND(C8&lt;=C$6, C8&gt;=C$5),"Moderate Benefit",C8&gt;=C$6,"Large Benefit")</f>
        <v>Trivial Harm</v>
      </c>
      <c r="D10" s="45" t="str">
        <f t="array" ref="D10">_xlfn.IFS(AND(D8&lt;=0,D8&gt;=-D$4),"Trivial Harm",AND(D8&gt;=-D$5, D8&lt;=-D$4),"Small Harm",AND(D8&gt;=-D$6, D8&lt;=-D$5),"Moderate Harm",D8&lt;=-D$6,"Large Harm",AND(D8&gt;=0,D8&lt;=D$4),"Trivial Benefit",AND(D8&lt;=D$5, D8&gt;=D$4),"Small Benefit",AND(D8&lt;=D$6, D8&gt;=D$5),"Moderate Benefit",D8&gt;=D$6,"Large Benefit")</f>
        <v>Trivial Harm</v>
      </c>
      <c r="E10" s="45" t="str">
        <f t="array" ref="E10">_xlfn.IFS(AND(E8&lt;=0,E8&gt;=-E$4),"Trivial Harm",AND(E8&gt;=-E$5, E8&lt;=-E$4),"Small Harm",AND(E8&gt;=-E$6, E8&lt;=-E$5),"Moderate Harm",E8&lt;=-E$6,"Large Harm",AND(E8&gt;=0,E8&lt;=E$4),"Trivial Benefit",AND(E8&lt;=E$5, E8&gt;=E$4),"Small Benefit",AND(E8&lt;=E$6, E8&gt;=E$5),"Moderate Benefit",E8&gt;=E$6,"Large Benefit")</f>
        <v>Trivial Harm</v>
      </c>
      <c r="F10" s="45" t="str">
        <f t="array" ref="F10">_xlfn.IFS(AND(F8&lt;=0,F8&gt;=-F$4),"Trivial Harm",AND(F8&gt;=-F$5, F8&lt;=-F$4),"Small Harm",AND(F8&gt;=-F$6, F8&lt;=-F$5),"Moderate Harm",F8&lt;=-F$6,"Large Harm",AND(F8&gt;=0,F8&lt;=F$4),"Trivial Benefit",AND(F8&lt;=F$5, F8&gt;=F$4),"Small Benefit",AND(F8&lt;=F$6, F8&gt;=F$5),"Moderate Benefit",F8&gt;=F$6,"Large Benefit")</f>
        <v>Trivial Harm</v>
      </c>
      <c r="G10" s="45" t="str">
        <f t="array" ref="G10">_xlfn.IFS(AND(G8&lt;=0,G8&gt;=-G$4),"Trivial Harm",AND(G8&gt;=-G$5, G8&lt;=-G$4),"Small Harm",AND(G8&gt;=-G$6, G8&lt;=-G$5),"Moderate Harm",G8&lt;=-G$6,"Large Harm",AND(G8&gt;=0,G8&lt;=G$4),"Trivial Benefit",AND(G8&lt;=G$5, G8&gt;=G$4),"Small Benefit",AND(G8&lt;=G$6, G8&gt;=G$5),"Moderate Benefit",G8&gt;=G$6,"Large Benefit")</f>
        <v>Trivial Harm</v>
      </c>
      <c r="H10" s="45" t="str">
        <f t="array" ref="H10">_xlfn.IFS(AND(H8&lt;=0,H8&gt;=-H$4),"Trivial Harm",AND(H8&gt;=-H$5, H8&lt;=-H$4),"Small Harm",AND(H8&gt;=-H$6, H8&lt;=-H$5),"Moderate Harm",H8&lt;=-H$6,"Large Harm",AND(H8&gt;=0,H8&lt;=H$4),"Trivial Benefit",AND(H8&lt;=H$5, H8&gt;=H$4),"Small Benefit",AND(H8&lt;=H$6, H8&gt;=H$5),"Moderate Benefit",H8&gt;=H$6,"Large Benefit")</f>
        <v>Trivial Harm</v>
      </c>
      <c r="I10" s="45" t="str">
        <f t="array" ref="I10">_xlfn.IFS(AND(I8&lt;=0,I8&gt;=-I$4),"Trivial Harm",AND(I8&gt;=-I$5, I8&lt;=-I$4),"Small Harm",AND(I8&gt;=-I$6, I8&lt;=-I$5),"Moderate Harm",I8&lt;=-I$6,"Large Harm",AND(I8&gt;=0,I8&lt;=I$4),"Trivial Benefit",AND(I8&lt;=I$5, I8&gt;=I$4),"Small Benefit",AND(I8&lt;=I$6, I8&gt;=I$5),"Moderate Benefit",I8&gt;=I$6,"Large Benefit")</f>
        <v>Trivial Harm</v>
      </c>
      <c r="J10" s="45" t="str">
        <f t="array" ref="J10">_xlfn.IFS(AND(J8&lt;=0,J8&gt;=-J$4),"Trivial Harm",AND(J8&gt;=-J$5, J8&lt;=-J$4),"Small Harm",AND(J8&gt;=-J$6, J8&lt;=-J$5),"Moderate Harm",J8&lt;=-J$6,"Large Harm",AND(J8&gt;=0,J8&lt;=J$4),"Trivial Benefit",AND(J8&lt;=J$5, J8&gt;=J$4),"Small Benefit",AND(J8&lt;=J$6, J8&gt;=J$5),"Moderate Benefit",J8&gt;=J$6,"Large Benefit")</f>
        <v>Trivial Harm</v>
      </c>
      <c r="K10" s="45" t="str">
        <f t="array" ref="K10">_xlfn.IFS(AND(K8&lt;=0,K8&gt;=-K$4),"Trivial Harm",AND(K8&gt;=-K$5, K8&lt;=-K$4),"Small Harm",AND(K8&gt;=-K$6, K8&lt;=-K$5),"Moderate Harm",K8&lt;=-K$6,"Large Harm",AND(K8&gt;=0,K8&lt;=K$4),"Trivial Benefit",AND(K8&lt;=K$5, K8&gt;=K$4),"Small Benefit",AND(K8&lt;=K$6, K8&gt;=K$5),"Moderate Benefit",K8&gt;=K$6,"Large Benefit")</f>
        <v>Trivial Harm</v>
      </c>
      <c r="L10" s="45" t="str">
        <f t="array" ref="L10">_xlfn.IFS(AND(L8&lt;=0,L8&gt;=-L$4),"Trivial Harm",AND(L8&gt;=-L$5, L8&lt;=-L$4),"Small Harm",AND(L8&gt;=-L$6, L8&lt;=-L$5),"Moderate Harm",L8&lt;=-L$6,"Large Harm",AND(L8&gt;=0,L8&lt;=L$4),"Trivial Benefit",AND(L8&lt;=L$5, L8&gt;=L$4),"Small Benefit",AND(L8&lt;=L$6, L8&gt;=L$5),"Moderate Benefit",L8&gt;=L$6,"Large Benefit")</f>
        <v>Trivial Harm</v>
      </c>
    </row>
    <row r="11" spans="1:13" x14ac:dyDescent="0.3">
      <c r="A11" s="96" t="s">
        <v>82</v>
      </c>
      <c r="B11" s="45">
        <f t="shared" ref="B11:K11" si="1">(B8/B$3)/1000</f>
        <v>0</v>
      </c>
      <c r="C11" s="45">
        <f t="shared" si="1"/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  <c r="I11" s="45">
        <f t="shared" si="1"/>
        <v>0</v>
      </c>
      <c r="J11" s="45">
        <f t="shared" si="1"/>
        <v>0</v>
      </c>
      <c r="K11" s="45">
        <f t="shared" si="1"/>
        <v>0</v>
      </c>
      <c r="L11" s="45">
        <f>SUM(B11:K11)</f>
        <v>0</v>
      </c>
    </row>
    <row r="12" spans="1:13" x14ac:dyDescent="0.3">
      <c r="A12" s="4" t="s">
        <v>131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3" x14ac:dyDescent="0.3">
      <c r="A13" s="4" t="s">
        <v>77</v>
      </c>
    </row>
    <row r="14" spans="1:13" x14ac:dyDescent="0.3">
      <c r="A14" s="4" t="s">
        <v>81</v>
      </c>
      <c r="B14" s="45" t="str">
        <f t="array" ref="B14">_xlfn.IFS(AND(B12&lt;=0,B12&gt;=-B$4),"Trivial Harm",AND(B12&gt;=-B$5, B12&lt;=-B$4),"Small Harm",AND(B12&gt;=-B$6, B12&lt;=-B$5),"Moderate Harm",B12&lt;=-B$6,"Large Harm",AND(B12&gt;=0,B12&lt;=B$4),"Trivial Benefit",AND(B12&lt;=B$5, B12&gt;=B$4),"Small Benefit",AND(B12&lt;=B$6, B12&gt;=B$5),"Moderate Benefit",B12&gt;=B$6,"Large Benefit")</f>
        <v>Trivial Harm</v>
      </c>
      <c r="C14" s="45" t="str">
        <f t="array" ref="C14">_xlfn.IFS(AND(C12&lt;=0,C12&gt;=-C$4),"Trivial Harm",AND(C12&gt;=-C$5, C12&lt;=-C$4),"Small Harm",AND(C12&gt;=-C$6, C12&lt;=-C$5),"Moderate Harm",C12&lt;=-C$6,"Large Harm",AND(C12&gt;=0,C12&lt;=C$4),"Trivial Benefit",AND(C12&lt;=C$5, C12&gt;=C$4),"Small Benefit",AND(C12&lt;=C$6, C12&gt;=C$5),"Moderate Benefit",C12&gt;=C$6,"Large Benefit")</f>
        <v>Trivial Harm</v>
      </c>
      <c r="D14" s="45" t="str">
        <f t="array" ref="D14">_xlfn.IFS(AND(D12&lt;=0,D12&gt;=-D$4),"Trivial Harm",AND(D12&gt;=-D$5, D12&lt;=-D$4),"Small Harm",AND(D12&gt;=-D$6, D12&lt;=-D$5),"Moderate Harm",D12&lt;=-D$6,"Large Harm",AND(D12&gt;=0,D12&lt;=D$4),"Trivial Benefit",AND(D12&lt;=D$5, D12&gt;=D$4),"Small Benefit",AND(D12&lt;=D$6, D12&gt;=D$5),"Moderate Benefit",D12&gt;=D$6,"Large Benefit")</f>
        <v>Trivial Harm</v>
      </c>
      <c r="E14" s="45" t="str">
        <f t="array" ref="E14">_xlfn.IFS(AND(E12&lt;=0,E12&gt;=-E$4),"Trivial Harm",AND(E12&gt;=-E$5, E12&lt;=-E$4),"Small Harm",AND(E12&gt;=-E$6, E12&lt;=-E$5),"Moderate Harm",E12&lt;=-E$6,"Large Harm",AND(E12&gt;=0,E12&lt;=E$4),"Trivial Benefit",AND(E12&lt;=E$5, E12&gt;=E$4),"Small Benefit",AND(E12&lt;=E$6, E12&gt;=E$5),"Moderate Benefit",E12&gt;=E$6,"Large Benefit")</f>
        <v>Trivial Harm</v>
      </c>
      <c r="F14" s="45" t="str">
        <f t="array" ref="F14">_xlfn.IFS(AND(F12&lt;=0,F12&gt;=-F$4),"Trivial Harm",AND(F12&gt;=-F$5, F12&lt;=-F$4),"Small Harm",AND(F12&gt;=-F$6, F12&lt;=-F$5),"Moderate Harm",F12&lt;=-F$6,"Large Harm",AND(F12&gt;=0,F12&lt;=F$4),"Trivial Benefit",AND(F12&lt;=F$5, F12&gt;=F$4),"Small Benefit",AND(F12&lt;=F$6, F12&gt;=F$5),"Moderate Benefit",F12&gt;=F$6,"Large Benefit")</f>
        <v>Trivial Harm</v>
      </c>
      <c r="G14" s="45" t="str">
        <f t="array" ref="G14">_xlfn.IFS(AND(G12&lt;=0,G12&gt;=-G$4),"Trivial Harm",AND(G12&gt;=-G$5, G12&lt;=-G$4),"Small Harm",AND(G12&gt;=-G$6, G12&lt;=-G$5),"Moderate Harm",G12&lt;=-G$6,"Large Harm",AND(G12&gt;=0,G12&lt;=G$4),"Trivial Benefit",AND(G12&lt;=G$5, G12&gt;=G$4),"Small Benefit",AND(G12&lt;=G$6, G12&gt;=G$5),"Moderate Benefit",G12&gt;=G$6,"Large Benefit")</f>
        <v>Trivial Harm</v>
      </c>
      <c r="H14" s="45" t="str">
        <f t="array" ref="H14">_xlfn.IFS(AND(H12&lt;=0,H12&gt;=-H$4),"Trivial Harm",AND(H12&gt;=-H$5, H12&lt;=-H$4),"Small Harm",AND(H12&gt;=-H$6, H12&lt;=-H$5),"Moderate Harm",H12&lt;=-H$6,"Large Harm",AND(H12&gt;=0,H12&lt;=H$4),"Trivial Benefit",AND(H12&lt;=H$5, H12&gt;=H$4),"Small Benefit",AND(H12&lt;=H$6, H12&gt;=H$5),"Moderate Benefit",H12&gt;=H$6,"Large Benefit")</f>
        <v>Trivial Harm</v>
      </c>
      <c r="I14" s="45" t="str">
        <f t="array" ref="I14">_xlfn.IFS(AND(I12&lt;=0,I12&gt;=-I$4),"Trivial Harm",AND(I12&gt;=-I$5, I12&lt;=-I$4),"Small Harm",AND(I12&gt;=-I$6, I12&lt;=-I$5),"Moderate Harm",I12&lt;=-I$6,"Large Harm",AND(I12&gt;=0,I12&lt;=I$4),"Trivial Benefit",AND(I12&lt;=I$5, I12&gt;=I$4),"Small Benefit",AND(I12&lt;=I$6, I12&gt;=I$5),"Moderate Benefit",I12&gt;=I$6,"Large Benefit")</f>
        <v>Trivial Harm</v>
      </c>
      <c r="J14" s="45" t="str">
        <f t="array" ref="J14">_xlfn.IFS(AND(J12&lt;=0,J12&gt;=-J$4),"Trivial Harm",AND(J12&gt;=-J$5, J12&lt;=-J$4),"Small Harm",AND(J12&gt;=-J$6, J12&lt;=-J$5),"Moderate Harm",J12&lt;=-J$6,"Large Harm",AND(J12&gt;=0,J12&lt;=J$4),"Trivial Benefit",AND(J12&lt;=J$5, J12&gt;=J$4),"Small Benefit",AND(J12&lt;=J$6, J12&gt;=J$5),"Moderate Benefit",J12&gt;=J$6,"Large Benefit")</f>
        <v>Trivial Harm</v>
      </c>
      <c r="K14" s="45" t="str">
        <f t="array" ref="K14">_xlfn.IFS(AND(K12&lt;=0,K12&gt;=-K$4),"Trivial Harm",AND(K12&gt;=-K$5, K12&lt;=-K$4),"Small Harm",AND(K12&gt;=-K$6, K12&lt;=-K$5),"Moderate Harm",K12&lt;=-K$6,"Large Harm",AND(K12&gt;=0,K12&lt;=K$4),"Trivial Benefit",AND(K12&lt;=K$5, K12&gt;=K$4),"Small Benefit",AND(K12&lt;=K$6, K12&gt;=K$5),"Moderate Benefit",K12&gt;=K$6,"Large Benefit")</f>
        <v>Trivial Harm</v>
      </c>
      <c r="L14" s="45" t="str">
        <f t="array" ref="L14">_xlfn.IFS(AND(L12&lt;=0,L12&gt;=-L$4),"Trivial Harm",AND(L12&gt;=-L$5, L12&lt;=-L$4),"Small Harm",AND(L12&gt;=-L$6, L12&lt;=-L$5),"Moderate Harm",L12&lt;=-L$6,"Large Harm",AND(L12&gt;=0,L12&lt;=L$4),"Trivial Benefit",AND(L12&lt;=L$5, L12&gt;=L$4),"Small Benefit",AND(L12&lt;=L$6, L12&gt;=L$5),"Moderate Benefit",L12&gt;=L$6,"Large Benefit")</f>
        <v>Trivial Harm</v>
      </c>
    </row>
    <row r="15" spans="1:13" x14ac:dyDescent="0.3">
      <c r="A15" s="96" t="s">
        <v>82</v>
      </c>
      <c r="B15" s="45">
        <f t="shared" ref="B15:K15" si="2">(B12/B$3)/1000</f>
        <v>0</v>
      </c>
      <c r="C15" s="45">
        <f t="shared" si="2"/>
        <v>0</v>
      </c>
      <c r="D15" s="45">
        <f t="shared" si="2"/>
        <v>0</v>
      </c>
      <c r="E15" s="45">
        <f t="shared" si="2"/>
        <v>0</v>
      </c>
      <c r="F15" s="45">
        <f t="shared" si="2"/>
        <v>0</v>
      </c>
      <c r="G15" s="45">
        <f t="shared" si="2"/>
        <v>0</v>
      </c>
      <c r="H15" s="45">
        <f t="shared" si="2"/>
        <v>0</v>
      </c>
      <c r="I15" s="45">
        <f t="shared" si="2"/>
        <v>0</v>
      </c>
      <c r="J15" s="45">
        <f t="shared" si="2"/>
        <v>0</v>
      </c>
      <c r="K15" s="45">
        <f t="shared" si="2"/>
        <v>0</v>
      </c>
      <c r="L15" s="45">
        <f>SUM(B15:K15)</f>
        <v>0</v>
      </c>
    </row>
    <row r="16" spans="1:13" x14ac:dyDescent="0.3">
      <c r="A16" s="4" t="s">
        <v>132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x14ac:dyDescent="0.3">
      <c r="A17" s="4" t="s">
        <v>77</v>
      </c>
    </row>
    <row r="18" spans="1:12" x14ac:dyDescent="0.3">
      <c r="A18" s="4" t="s">
        <v>81</v>
      </c>
      <c r="B18" s="45" t="str">
        <f t="array" ref="B18">_xlfn.IFS(AND(B16&lt;=0,B16&gt;=-B$4),"Trivial Harm",AND(B16&gt;=-B$5, B16&lt;=-B$4),"Small Harm",AND(B16&gt;=-B$6, B16&lt;=-B$5),"Moderate Harm",B16&lt;=-B$6,"Large Harm",AND(B16&gt;=0,B16&lt;=B$4),"Trivial Benefit",AND(B16&lt;=B$5, B16&gt;=B$4),"Small Benefit",AND(B16&lt;=B$6, B16&gt;=B$5),"Moderate Benefit",B16&gt;=B$6,"Large Benefit")</f>
        <v>Trivial Harm</v>
      </c>
      <c r="C18" s="45" t="str">
        <f t="array" ref="C18">_xlfn.IFS(AND(C16&lt;=0,C16&gt;=-C$4),"Trivial Harm",AND(C16&gt;=-C$5, C16&lt;=-C$4),"Small Harm",AND(C16&gt;=-C$6, C16&lt;=-C$5),"Moderate Harm",C16&lt;=-C$6,"Large Harm",AND(C16&gt;=0,C16&lt;=C$4),"Trivial Benefit",AND(C16&lt;=C$5, C16&gt;=C$4),"Small Benefit",AND(C16&lt;=C$6, C16&gt;=C$5),"Moderate Benefit",C16&gt;=C$6,"Large Benefit")</f>
        <v>Trivial Harm</v>
      </c>
      <c r="D18" s="45" t="str">
        <f t="array" ref="D18">_xlfn.IFS(AND(D16&lt;=0,D16&gt;=-D$4),"Trivial Harm",AND(D16&gt;=-D$5, D16&lt;=-D$4),"Small Harm",AND(D16&gt;=-D$6, D16&lt;=-D$5),"Moderate Harm",D16&lt;=-D$6,"Large Harm",AND(D16&gt;=0,D16&lt;=D$4),"Trivial Benefit",AND(D16&lt;=D$5, D16&gt;=D$4),"Small Benefit",AND(D16&lt;=D$6, D16&gt;=D$5),"Moderate Benefit",D16&gt;=D$6,"Large Benefit")</f>
        <v>Trivial Harm</v>
      </c>
      <c r="E18" s="45" t="str">
        <f t="array" ref="E18">_xlfn.IFS(AND(E16&lt;=0,E16&gt;=-E$4),"Trivial Harm",AND(E16&gt;=-E$5, E16&lt;=-E$4),"Small Harm",AND(E16&gt;=-E$6, E16&lt;=-E$5),"Moderate Harm",E16&lt;=-E$6,"Large Harm",AND(E16&gt;=0,E16&lt;=E$4),"Trivial Benefit",AND(E16&lt;=E$5, E16&gt;=E$4),"Small Benefit",AND(E16&lt;=E$6, E16&gt;=E$5),"Moderate Benefit",E16&gt;=E$6,"Large Benefit")</f>
        <v>Trivial Harm</v>
      </c>
      <c r="F18" s="45" t="str">
        <f t="array" ref="F18">_xlfn.IFS(AND(F16&lt;=0,F16&gt;=-F$4),"Trivial Harm",AND(F16&gt;=-F$5, F16&lt;=-F$4),"Small Harm",AND(F16&gt;=-F$6, F16&lt;=-F$5),"Moderate Harm",F16&lt;=-F$6,"Large Harm",AND(F16&gt;=0,F16&lt;=F$4),"Trivial Benefit",AND(F16&lt;=F$5, F16&gt;=F$4),"Small Benefit",AND(F16&lt;=F$6, F16&gt;=F$5),"Moderate Benefit",F16&gt;=F$6,"Large Benefit")</f>
        <v>Trivial Harm</v>
      </c>
      <c r="G18" s="45" t="str">
        <f t="array" ref="G18">_xlfn.IFS(AND(G16&lt;=0,G16&gt;=-G$4),"Trivial Harm",AND(G16&gt;=-G$5, G16&lt;=-G$4),"Small Harm",AND(G16&gt;=-G$6, G16&lt;=-G$5),"Moderate Harm",G16&lt;=-G$6,"Large Harm",AND(G16&gt;=0,G16&lt;=G$4),"Trivial Benefit",AND(G16&lt;=G$5, G16&gt;=G$4),"Small Benefit",AND(G16&lt;=G$6, G16&gt;=G$5),"Moderate Benefit",G16&gt;=G$6,"Large Benefit")</f>
        <v>Trivial Harm</v>
      </c>
      <c r="H18" s="45" t="str">
        <f t="array" ref="H18">_xlfn.IFS(AND(H16&lt;=0,H16&gt;=-H$4),"Trivial Harm",AND(H16&gt;=-H$5, H16&lt;=-H$4),"Small Harm",AND(H16&gt;=-H$6, H16&lt;=-H$5),"Moderate Harm",H16&lt;=-H$6,"Large Harm",AND(H16&gt;=0,H16&lt;=H$4),"Trivial Benefit",AND(H16&lt;=H$5, H16&gt;=H$4),"Small Benefit",AND(H16&lt;=H$6, H16&gt;=H$5),"Moderate Benefit",H16&gt;=H$6,"Large Benefit")</f>
        <v>Trivial Harm</v>
      </c>
      <c r="I18" s="45" t="str">
        <f t="array" ref="I18">_xlfn.IFS(AND(I16&lt;=0,I16&gt;=-I$4),"Trivial Harm",AND(I16&gt;=-I$5, I16&lt;=-I$4),"Small Harm",AND(I16&gt;=-I$6, I16&lt;=-I$5),"Moderate Harm",I16&lt;=-I$6,"Large Harm",AND(I16&gt;=0,I16&lt;=I$4),"Trivial Benefit",AND(I16&lt;=I$5, I16&gt;=I$4),"Small Benefit",AND(I16&lt;=I$6, I16&gt;=I$5),"Moderate Benefit",I16&gt;=I$6,"Large Benefit")</f>
        <v>Trivial Harm</v>
      </c>
      <c r="J18" s="45" t="str">
        <f t="array" ref="J18">_xlfn.IFS(AND(J16&lt;=0,J16&gt;=-J$4),"Trivial Harm",AND(J16&gt;=-J$5, J16&lt;=-J$4),"Small Harm",AND(J16&gt;=-J$6, J16&lt;=-J$5),"Moderate Harm",J16&lt;=-J$6,"Large Harm",AND(J16&gt;=0,J16&lt;=J$4),"Trivial Benefit",AND(J16&lt;=J$5, J16&gt;=J$4),"Small Benefit",AND(J16&lt;=J$6, J16&gt;=J$5),"Moderate Benefit",J16&gt;=J$6,"Large Benefit")</f>
        <v>Trivial Harm</v>
      </c>
      <c r="K18" s="45" t="str">
        <f t="array" ref="K18">_xlfn.IFS(AND(K16&lt;=0,K16&gt;=-K$4),"Trivial Harm",AND(K16&gt;=-K$5, K16&lt;=-K$4),"Small Harm",AND(K16&gt;=-K$6, K16&lt;=-K$5),"Moderate Harm",K16&lt;=-K$6,"Large Harm",AND(K16&gt;=0,K16&lt;=K$4),"Trivial Benefit",AND(K16&lt;=K$5, K16&gt;=K$4),"Small Benefit",AND(K16&lt;=K$6, K16&gt;=K$5),"Moderate Benefit",K16&gt;=K$6,"Large Benefit")</f>
        <v>Trivial Harm</v>
      </c>
      <c r="L18" s="45" t="str">
        <f t="array" ref="L18">_xlfn.IFS(AND(L16&lt;=0,L16&gt;=-L$4),"Trivial Harm",AND(L16&gt;=-L$5, L16&lt;=-L$4),"Small Harm",AND(L16&gt;=-L$6, L16&lt;=-L$5),"Moderate Harm",L16&lt;=-L$6,"Large Harm",AND(L16&gt;=0,L16&lt;=L$4),"Trivial Benefit",AND(L16&lt;=L$5, L16&gt;=L$4),"Small Benefit",AND(L16&lt;=L$6, L16&gt;=L$5),"Moderate Benefit",L16&gt;=L$6,"Large Benefit")</f>
        <v>Trivial Harm</v>
      </c>
    </row>
    <row r="19" spans="1:12" x14ac:dyDescent="0.3">
      <c r="A19" s="96" t="s">
        <v>82</v>
      </c>
      <c r="B19" s="45">
        <f t="shared" ref="B19:K19" si="3">(B16/B$3)/1000</f>
        <v>0</v>
      </c>
      <c r="C19" s="45">
        <f t="shared" si="3"/>
        <v>0</v>
      </c>
      <c r="D19" s="45">
        <f t="shared" si="3"/>
        <v>0</v>
      </c>
      <c r="E19" s="45">
        <f t="shared" si="3"/>
        <v>0</v>
      </c>
      <c r="F19" s="45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5">
        <f t="shared" si="3"/>
        <v>0</v>
      </c>
      <c r="K19" s="45">
        <f t="shared" si="3"/>
        <v>0</v>
      </c>
      <c r="L19" s="45">
        <f>SUM(B19:K19)</f>
        <v>0</v>
      </c>
    </row>
    <row r="20" spans="1:12" x14ac:dyDescent="0.3">
      <c r="A20" s="4" t="s">
        <v>133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x14ac:dyDescent="0.3">
      <c r="A21" s="4" t="s">
        <v>77</v>
      </c>
    </row>
    <row r="22" spans="1:12" x14ac:dyDescent="0.3">
      <c r="A22" s="4" t="s">
        <v>81</v>
      </c>
      <c r="B22" s="45" t="str">
        <f t="array" ref="B22">_xlfn.IFS(AND(B20&lt;=0,B20&gt;=-B$4),"Trivial Harm",AND(B20&gt;=-B$5, B20&lt;=-B$4),"Small Harm",AND(B20&gt;=-B$6, B20&lt;=-B$5),"Moderate Harm",B20&lt;=-B$6,"Large Harm",AND(B20&gt;=0,B20&lt;=B$4),"Trivial Benefit",AND(B20&lt;=B$5, B20&gt;=B$4),"Small Benefit",AND(B20&lt;=B$6, B20&gt;=B$5),"Moderate Benefit",B20&gt;=B$6,"Large Benefit")</f>
        <v>Trivial Harm</v>
      </c>
      <c r="C22" s="45" t="str">
        <f t="array" ref="C22">_xlfn.IFS(AND(C20&lt;=0,C20&gt;=-C$4),"Trivial Harm",AND(C20&gt;=-C$5, C20&lt;=-C$4),"Small Harm",AND(C20&gt;=-C$6, C20&lt;=-C$5),"Moderate Harm",C20&lt;=-C$6,"Large Harm",AND(C20&gt;=0,C20&lt;=C$4),"Trivial Benefit",AND(C20&lt;=C$5, C20&gt;=C$4),"Small Benefit",AND(C20&lt;=C$6, C20&gt;=C$5),"Moderate Benefit",C20&gt;=C$6,"Large Benefit")</f>
        <v>Trivial Harm</v>
      </c>
      <c r="D22" s="45" t="str">
        <f t="array" ref="D22">_xlfn.IFS(AND(D20&lt;=0,D20&gt;=-D$4),"Trivial Harm",AND(D20&gt;=-D$5, D20&lt;=-D$4),"Small Harm",AND(D20&gt;=-D$6, D20&lt;=-D$5),"Moderate Harm",D20&lt;=-D$6,"Large Harm",AND(D20&gt;=0,D20&lt;=D$4),"Trivial Benefit",AND(D20&lt;=D$5, D20&gt;=D$4),"Small Benefit",AND(D20&lt;=D$6, D20&gt;=D$5),"Moderate Benefit",D20&gt;=D$6,"Large Benefit")</f>
        <v>Trivial Harm</v>
      </c>
      <c r="E22" s="45" t="str">
        <f t="array" ref="E22">_xlfn.IFS(AND(E20&lt;=0,E20&gt;=-E$4),"Trivial Harm",AND(E20&gt;=-E$5, E20&lt;=-E$4),"Small Harm",AND(E20&gt;=-E$6, E20&lt;=-E$5),"Moderate Harm",E20&lt;=-E$6,"Large Harm",AND(E20&gt;=0,E20&lt;=E$4),"Trivial Benefit",AND(E20&lt;=E$5, E20&gt;=E$4),"Small Benefit",AND(E20&lt;=E$6, E20&gt;=E$5),"Moderate Benefit",E20&gt;=E$6,"Large Benefit")</f>
        <v>Trivial Harm</v>
      </c>
      <c r="F22" s="45" t="str">
        <f t="array" ref="F22">_xlfn.IFS(AND(F20&lt;=0,F20&gt;=-F$4),"Trivial Harm",AND(F20&gt;=-F$5, F20&lt;=-F$4),"Small Harm",AND(F20&gt;=-F$6, F20&lt;=-F$5),"Moderate Harm",F20&lt;=-F$6,"Large Harm",AND(F20&gt;=0,F20&lt;=F$4),"Trivial Benefit",AND(F20&lt;=F$5, F20&gt;=F$4),"Small Benefit",AND(F20&lt;=F$6, F20&gt;=F$5),"Moderate Benefit",F20&gt;=F$6,"Large Benefit")</f>
        <v>Trivial Harm</v>
      </c>
      <c r="G22" s="45" t="str">
        <f t="array" ref="G22">_xlfn.IFS(AND(G20&lt;=0,G20&gt;=-G$4),"Trivial Harm",AND(G20&gt;=-G$5, G20&lt;=-G$4),"Small Harm",AND(G20&gt;=-G$6, G20&lt;=-G$5),"Moderate Harm",G20&lt;=-G$6,"Large Harm",AND(G20&gt;=0,G20&lt;=G$4),"Trivial Benefit",AND(G20&lt;=G$5, G20&gt;=G$4),"Small Benefit",AND(G20&lt;=G$6, G20&gt;=G$5),"Moderate Benefit",G20&gt;=G$6,"Large Benefit")</f>
        <v>Trivial Harm</v>
      </c>
      <c r="H22" s="45" t="str">
        <f t="array" ref="H22">_xlfn.IFS(AND(H20&lt;=0,H20&gt;=-H$4),"Trivial Harm",AND(H20&gt;=-H$5, H20&lt;=-H$4),"Small Harm",AND(H20&gt;=-H$6, H20&lt;=-H$5),"Moderate Harm",H20&lt;=-H$6,"Large Harm",AND(H20&gt;=0,H20&lt;=H$4),"Trivial Benefit",AND(H20&lt;=H$5, H20&gt;=H$4),"Small Benefit",AND(H20&lt;=H$6, H20&gt;=H$5),"Moderate Benefit",H20&gt;=H$6,"Large Benefit")</f>
        <v>Trivial Harm</v>
      </c>
      <c r="I22" s="45" t="str">
        <f t="array" ref="I22">_xlfn.IFS(AND(I20&lt;=0,I20&gt;=-I$4),"Trivial Harm",AND(I20&gt;=-I$5, I20&lt;=-I$4),"Small Harm",AND(I20&gt;=-I$6, I20&lt;=-I$5),"Moderate Harm",I20&lt;=-I$6,"Large Harm",AND(I20&gt;=0,I20&lt;=I$4),"Trivial Benefit",AND(I20&lt;=I$5, I20&gt;=I$4),"Small Benefit",AND(I20&lt;=I$6, I20&gt;=I$5),"Moderate Benefit",I20&gt;=I$6,"Large Benefit")</f>
        <v>Trivial Harm</v>
      </c>
      <c r="J22" s="45" t="str">
        <f t="array" ref="J22">_xlfn.IFS(AND(J20&lt;=0,J20&gt;=-J$4),"Trivial Harm",AND(J20&gt;=-J$5, J20&lt;=-J$4),"Small Harm",AND(J20&gt;=-J$6, J20&lt;=-J$5),"Moderate Harm",J20&lt;=-J$6,"Large Harm",AND(J20&gt;=0,J20&lt;=J$4),"Trivial Benefit",AND(J20&lt;=J$5, J20&gt;=J$4),"Small Benefit",AND(J20&lt;=J$6, J20&gt;=J$5),"Moderate Benefit",J20&gt;=J$6,"Large Benefit")</f>
        <v>Trivial Harm</v>
      </c>
      <c r="K22" s="45" t="str">
        <f t="array" ref="K22">_xlfn.IFS(AND(K20&lt;=0,K20&gt;=-K$4),"Trivial Harm",AND(K20&gt;=-K$5, K20&lt;=-K$4),"Small Harm",AND(K20&gt;=-K$6, K20&lt;=-K$5),"Moderate Harm",K20&lt;=-K$6,"Large Harm",AND(K20&gt;=0,K20&lt;=K$4),"Trivial Benefit",AND(K20&lt;=K$5, K20&gt;=K$4),"Small Benefit",AND(K20&lt;=K$6, K20&gt;=K$5),"Moderate Benefit",K20&gt;=K$6,"Large Benefit")</f>
        <v>Trivial Harm</v>
      </c>
      <c r="L22" s="45" t="str">
        <f t="array" ref="L22">_xlfn.IFS(AND(L20&lt;=0,L20&gt;=-L$4),"Trivial Harm",AND(L20&gt;=-L$5, L20&lt;=-L$4),"Small Harm",AND(L20&gt;=-L$6, L20&lt;=-L$5),"Moderate Harm",L20&lt;=-L$6,"Large Harm",AND(L20&gt;=0,L20&lt;=L$4),"Trivial Benefit",AND(L20&lt;=L$5, L20&gt;=L$4),"Small Benefit",AND(L20&lt;=L$6, L20&gt;=L$5),"Moderate Benefit",L20&gt;=L$6,"Large Benefit")</f>
        <v>Trivial Harm</v>
      </c>
    </row>
    <row r="23" spans="1:12" x14ac:dyDescent="0.3">
      <c r="A23" s="96" t="s">
        <v>82</v>
      </c>
      <c r="B23" s="45">
        <f t="shared" ref="B23:K23" si="4">(B20/B$3)/1000</f>
        <v>0</v>
      </c>
      <c r="C23" s="45">
        <f t="shared" si="4"/>
        <v>0</v>
      </c>
      <c r="D23" s="45">
        <f t="shared" si="4"/>
        <v>0</v>
      </c>
      <c r="E23" s="45">
        <f t="shared" si="4"/>
        <v>0</v>
      </c>
      <c r="F23" s="45">
        <f t="shared" si="4"/>
        <v>0</v>
      </c>
      <c r="G23" s="45">
        <f t="shared" si="4"/>
        <v>0</v>
      </c>
      <c r="H23" s="45">
        <f t="shared" si="4"/>
        <v>0</v>
      </c>
      <c r="I23" s="45">
        <f t="shared" si="4"/>
        <v>0</v>
      </c>
      <c r="J23" s="45">
        <f t="shared" si="4"/>
        <v>0</v>
      </c>
      <c r="K23" s="45">
        <f t="shared" si="4"/>
        <v>0</v>
      </c>
      <c r="L23" s="45">
        <f>SUM(B23:K23)</f>
        <v>0</v>
      </c>
    </row>
    <row r="24" spans="1:12" x14ac:dyDescent="0.3">
      <c r="A24" s="4" t="s">
        <v>134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x14ac:dyDescent="0.3">
      <c r="A25" s="4" t="s">
        <v>77</v>
      </c>
    </row>
    <row r="26" spans="1:12" x14ac:dyDescent="0.3">
      <c r="A26" s="4" t="s">
        <v>81</v>
      </c>
      <c r="B26" s="45" t="str">
        <f t="array" ref="B26">_xlfn.IFS(AND(B24&lt;=0,B24&gt;=-B$4),"Trivial Harm",AND(B24&gt;=-B$5, B24&lt;=-B$4),"Small Harm",AND(B24&gt;=-B$6, B24&lt;=-B$5),"Moderate Harm",B24&lt;=-B$6,"Large Harm",AND(B24&gt;=0,B24&lt;=B$4),"Trivial Benefit",AND(B24&lt;=B$5, B24&gt;=B$4),"Small Benefit",AND(B24&lt;=B$6, B24&gt;=B$5),"Moderate Benefit",B24&gt;=B$6,"Large Benefit")</f>
        <v>Trivial Harm</v>
      </c>
      <c r="C26" s="45" t="str">
        <f t="array" ref="C26">_xlfn.IFS(AND(C24&lt;=0,C24&gt;=-C$4),"Trivial Harm",AND(C24&gt;=-C$5, C24&lt;=-C$4),"Small Harm",AND(C24&gt;=-C$6, C24&lt;=-C$5),"Moderate Harm",C24&lt;=-C$6,"Large Harm",AND(C24&gt;=0,C24&lt;=C$4),"Trivial Benefit",AND(C24&lt;=C$5, C24&gt;=C$4),"Small Benefit",AND(C24&lt;=C$6, C24&gt;=C$5),"Moderate Benefit",C24&gt;=C$6,"Large Benefit")</f>
        <v>Trivial Harm</v>
      </c>
      <c r="D26" s="45" t="str">
        <f t="array" ref="D26">_xlfn.IFS(AND(D24&lt;=0,D24&gt;=-D$4),"Trivial Harm",AND(D24&gt;=-D$5, D24&lt;=-D$4),"Small Harm",AND(D24&gt;=-D$6, D24&lt;=-D$5),"Moderate Harm",D24&lt;=-D$6,"Large Harm",AND(D24&gt;=0,D24&lt;=D$4),"Trivial Benefit",AND(D24&lt;=D$5, D24&gt;=D$4),"Small Benefit",AND(D24&lt;=D$6, D24&gt;=D$5),"Moderate Benefit",D24&gt;=D$6,"Large Benefit")</f>
        <v>Trivial Harm</v>
      </c>
      <c r="E26" s="45" t="str">
        <f t="array" ref="E26">_xlfn.IFS(AND(E24&lt;=0,E24&gt;=-E$4),"Trivial Harm",AND(E24&gt;=-E$5, E24&lt;=-E$4),"Small Harm",AND(E24&gt;=-E$6, E24&lt;=-E$5),"Moderate Harm",E24&lt;=-E$6,"Large Harm",AND(E24&gt;=0,E24&lt;=E$4),"Trivial Benefit",AND(E24&lt;=E$5, E24&gt;=E$4),"Small Benefit",AND(E24&lt;=E$6, E24&gt;=E$5),"Moderate Benefit",E24&gt;=E$6,"Large Benefit")</f>
        <v>Trivial Harm</v>
      </c>
      <c r="F26" s="45" t="str">
        <f t="array" ref="F26">_xlfn.IFS(AND(F24&lt;=0,F24&gt;=-F$4),"Trivial Harm",AND(F24&gt;=-F$5, F24&lt;=-F$4),"Small Harm",AND(F24&gt;=-F$6, F24&lt;=-F$5),"Moderate Harm",F24&lt;=-F$6,"Large Harm",AND(F24&gt;=0,F24&lt;=F$4),"Trivial Benefit",AND(F24&lt;=F$5, F24&gt;=F$4),"Small Benefit",AND(F24&lt;=F$6, F24&gt;=F$5),"Moderate Benefit",F24&gt;=F$6,"Large Benefit")</f>
        <v>Trivial Harm</v>
      </c>
      <c r="G26" s="45" t="str">
        <f t="array" ref="G26">_xlfn.IFS(AND(G24&lt;=0,G24&gt;=-G$4),"Trivial Harm",AND(G24&gt;=-G$5, G24&lt;=-G$4),"Small Harm",AND(G24&gt;=-G$6, G24&lt;=-G$5),"Moderate Harm",G24&lt;=-G$6,"Large Harm",AND(G24&gt;=0,G24&lt;=G$4),"Trivial Benefit",AND(G24&lt;=G$5, G24&gt;=G$4),"Small Benefit",AND(G24&lt;=G$6, G24&gt;=G$5),"Moderate Benefit",G24&gt;=G$6,"Large Benefit")</f>
        <v>Trivial Harm</v>
      </c>
      <c r="H26" s="45" t="str">
        <f t="array" ref="H26">_xlfn.IFS(AND(H24&lt;=0,H24&gt;=-H$4),"Trivial Harm",AND(H24&gt;=-H$5, H24&lt;=-H$4),"Small Harm",AND(H24&gt;=-H$6, H24&lt;=-H$5),"Moderate Harm",H24&lt;=-H$6,"Large Harm",AND(H24&gt;=0,H24&lt;=H$4),"Trivial Benefit",AND(H24&lt;=H$5, H24&gt;=H$4),"Small Benefit",AND(H24&lt;=H$6, H24&gt;=H$5),"Moderate Benefit",H24&gt;=H$6,"Large Benefit")</f>
        <v>Trivial Harm</v>
      </c>
      <c r="I26" s="45" t="str">
        <f t="array" ref="I26">_xlfn.IFS(AND(I24&lt;=0,I24&gt;=-I$4),"Trivial Harm",AND(I24&gt;=-I$5, I24&lt;=-I$4),"Small Harm",AND(I24&gt;=-I$6, I24&lt;=-I$5),"Moderate Harm",I24&lt;=-I$6,"Large Harm",AND(I24&gt;=0,I24&lt;=I$4),"Trivial Benefit",AND(I24&lt;=I$5, I24&gt;=I$4),"Small Benefit",AND(I24&lt;=I$6, I24&gt;=I$5),"Moderate Benefit",I24&gt;=I$6,"Large Benefit")</f>
        <v>Trivial Harm</v>
      </c>
      <c r="J26" s="45" t="str">
        <f t="array" ref="J26">_xlfn.IFS(AND(J24&lt;=0,J24&gt;=-J$4),"Trivial Harm",AND(J24&gt;=-J$5, J24&lt;=-J$4),"Small Harm",AND(J24&gt;=-J$6, J24&lt;=-J$5),"Moderate Harm",J24&lt;=-J$6,"Large Harm",AND(J24&gt;=0,J24&lt;=J$4),"Trivial Benefit",AND(J24&lt;=J$5, J24&gt;=J$4),"Small Benefit",AND(J24&lt;=J$6, J24&gt;=J$5),"Moderate Benefit",J24&gt;=J$6,"Large Benefit")</f>
        <v>Trivial Harm</v>
      </c>
      <c r="K26" s="45" t="str">
        <f t="array" ref="K26">_xlfn.IFS(AND(K24&lt;=0,K24&gt;=-K$4),"Trivial Harm",AND(K24&gt;=-K$5, K24&lt;=-K$4),"Small Harm",AND(K24&gt;=-K$6, K24&lt;=-K$5),"Moderate Harm",K24&lt;=-K$6,"Large Harm",AND(K24&gt;=0,K24&lt;=K$4),"Trivial Benefit",AND(K24&lt;=K$5, K24&gt;=K$4),"Small Benefit",AND(K24&lt;=K$6, K24&gt;=K$5),"Moderate Benefit",K24&gt;=K$6,"Large Benefit")</f>
        <v>Trivial Harm</v>
      </c>
      <c r="L26" s="45" t="str">
        <f t="array" ref="L26">_xlfn.IFS(AND(L24&lt;=0,L24&gt;=-L$4),"Trivial Harm",AND(L24&gt;=-L$5, L24&lt;=-L$4),"Small Harm",AND(L24&gt;=-L$6, L24&lt;=-L$5),"Moderate Harm",L24&lt;=-L$6,"Large Harm",AND(L24&gt;=0,L24&lt;=L$4),"Trivial Benefit",AND(L24&lt;=L$5, L24&gt;=L$4),"Small Benefit",AND(L24&lt;=L$6, L24&gt;=L$5),"Moderate Benefit",L24&gt;=L$6,"Large Benefit")</f>
        <v>Trivial Harm</v>
      </c>
    </row>
    <row r="27" spans="1:12" x14ac:dyDescent="0.3">
      <c r="A27" s="96" t="s">
        <v>82</v>
      </c>
      <c r="B27" s="45">
        <f t="shared" ref="B27:K27" si="5">(B24/B$3)/1000</f>
        <v>0</v>
      </c>
      <c r="C27" s="45">
        <f t="shared" si="5"/>
        <v>0</v>
      </c>
      <c r="D27" s="45">
        <f t="shared" si="5"/>
        <v>0</v>
      </c>
      <c r="E27" s="45">
        <f t="shared" si="5"/>
        <v>0</v>
      </c>
      <c r="F27" s="45">
        <f t="shared" si="5"/>
        <v>0</v>
      </c>
      <c r="G27" s="45">
        <f t="shared" si="5"/>
        <v>0</v>
      </c>
      <c r="H27" s="45">
        <f t="shared" si="5"/>
        <v>0</v>
      </c>
      <c r="I27" s="45">
        <f t="shared" si="5"/>
        <v>0</v>
      </c>
      <c r="J27" s="45">
        <f t="shared" si="5"/>
        <v>0</v>
      </c>
      <c r="K27" s="45">
        <f t="shared" si="5"/>
        <v>0</v>
      </c>
      <c r="L27" s="45">
        <f>SUM(B27:K27)</f>
        <v>0</v>
      </c>
    </row>
    <row r="28" spans="1:12" x14ac:dyDescent="0.3">
      <c r="A28" s="4" t="s">
        <v>135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x14ac:dyDescent="0.3">
      <c r="A29" s="4" t="s">
        <v>77</v>
      </c>
    </row>
    <row r="30" spans="1:12" x14ac:dyDescent="0.3">
      <c r="A30" s="4" t="s">
        <v>81</v>
      </c>
      <c r="B30" s="45" t="str">
        <f t="array" ref="B30">_xlfn.IFS(AND(B28&lt;=0,B28&gt;=-B$4),"Trivial Harm",AND(B28&gt;=-B$5, B28&lt;=-B$4),"Small Harm",AND(B28&gt;=-B$6, B28&lt;=-B$5),"Moderate Harm",B28&lt;=-B$6,"Large Harm",AND(B28&gt;=0,B28&lt;=B$4),"Trivial Benefit",AND(B28&lt;=B$5, B28&gt;=B$4),"Small Benefit",AND(B28&lt;=B$6, B28&gt;=B$5),"Moderate Benefit",B28&gt;=B$6,"Large Benefit")</f>
        <v>Trivial Harm</v>
      </c>
      <c r="C30" s="45" t="str">
        <f t="array" ref="C30">_xlfn.IFS(AND(C28&lt;=0,C28&gt;=-C$4),"Trivial Harm",AND(C28&gt;=-C$5, C28&lt;=-C$4),"Small Harm",AND(C28&gt;=-C$6, C28&lt;=-C$5),"Moderate Harm",C28&lt;=-C$6,"Large Harm",AND(C28&gt;=0,C28&lt;=C$4),"Trivial Benefit",AND(C28&lt;=C$5, C28&gt;=C$4),"Small Benefit",AND(C28&lt;=C$6, C28&gt;=C$5),"Moderate Benefit",C28&gt;=C$6,"Large Benefit")</f>
        <v>Trivial Harm</v>
      </c>
      <c r="D30" s="45" t="str">
        <f t="array" ref="D30">_xlfn.IFS(AND(D28&lt;=0,D28&gt;=-D$4),"Trivial Harm",AND(D28&gt;=-D$5, D28&lt;=-D$4),"Small Harm",AND(D28&gt;=-D$6, D28&lt;=-D$5),"Moderate Harm",D28&lt;=-D$6,"Large Harm",AND(D28&gt;=0,D28&lt;=D$4),"Trivial Benefit",AND(D28&lt;=D$5, D28&gt;=D$4),"Small Benefit",AND(D28&lt;=D$6, D28&gt;=D$5),"Moderate Benefit",D28&gt;=D$6,"Large Benefit")</f>
        <v>Trivial Harm</v>
      </c>
      <c r="E30" s="45" t="str">
        <f t="array" ref="E30">_xlfn.IFS(AND(E28&lt;=0,E28&gt;=-E$4),"Trivial Harm",AND(E28&gt;=-E$5, E28&lt;=-E$4),"Small Harm",AND(E28&gt;=-E$6, E28&lt;=-E$5),"Moderate Harm",E28&lt;=-E$6,"Large Harm",AND(E28&gt;=0,E28&lt;=E$4),"Trivial Benefit",AND(E28&lt;=E$5, E28&gt;=E$4),"Small Benefit",AND(E28&lt;=E$6, E28&gt;=E$5),"Moderate Benefit",E28&gt;=E$6,"Large Benefit")</f>
        <v>Trivial Harm</v>
      </c>
      <c r="F30" s="45" t="str">
        <f t="array" ref="F30">_xlfn.IFS(AND(F28&lt;=0,F28&gt;=-F$4),"Trivial Harm",AND(F28&gt;=-F$5, F28&lt;=-F$4),"Small Harm",AND(F28&gt;=-F$6, F28&lt;=-F$5),"Moderate Harm",F28&lt;=-F$6,"Large Harm",AND(F28&gt;=0,F28&lt;=F$4),"Trivial Benefit",AND(F28&lt;=F$5, F28&gt;=F$4),"Small Benefit",AND(F28&lt;=F$6, F28&gt;=F$5),"Moderate Benefit",F28&gt;=F$6,"Large Benefit")</f>
        <v>Trivial Harm</v>
      </c>
      <c r="G30" s="45" t="str">
        <f t="array" ref="G30">_xlfn.IFS(AND(G28&lt;=0,G28&gt;=-G$4),"Trivial Harm",AND(G28&gt;=-G$5, G28&lt;=-G$4),"Small Harm",AND(G28&gt;=-G$6, G28&lt;=-G$5),"Moderate Harm",G28&lt;=-G$6,"Large Harm",AND(G28&gt;=0,G28&lt;=G$4),"Trivial Benefit",AND(G28&lt;=G$5, G28&gt;=G$4),"Small Benefit",AND(G28&lt;=G$6, G28&gt;=G$5),"Moderate Benefit",G28&gt;=G$6,"Large Benefit")</f>
        <v>Trivial Harm</v>
      </c>
      <c r="H30" s="45" t="str">
        <f t="array" ref="H30">_xlfn.IFS(AND(H28&lt;=0,H28&gt;=-H$4),"Trivial Harm",AND(H28&gt;=-H$5, H28&lt;=-H$4),"Small Harm",AND(H28&gt;=-H$6, H28&lt;=-H$5),"Moderate Harm",H28&lt;=-H$6,"Large Harm",AND(H28&gt;=0,H28&lt;=H$4),"Trivial Benefit",AND(H28&lt;=H$5, H28&gt;=H$4),"Small Benefit",AND(H28&lt;=H$6, H28&gt;=H$5),"Moderate Benefit",H28&gt;=H$6,"Large Benefit")</f>
        <v>Trivial Harm</v>
      </c>
      <c r="I30" s="45" t="str">
        <f t="array" ref="I30">_xlfn.IFS(AND(I28&lt;=0,I28&gt;=-I$4),"Trivial Harm",AND(I28&gt;=-I$5, I28&lt;=-I$4),"Small Harm",AND(I28&gt;=-I$6, I28&lt;=-I$5),"Moderate Harm",I28&lt;=-I$6,"Large Harm",AND(I28&gt;=0,I28&lt;=I$4),"Trivial Benefit",AND(I28&lt;=I$5, I28&gt;=I$4),"Small Benefit",AND(I28&lt;=I$6, I28&gt;=I$5),"Moderate Benefit",I28&gt;=I$6,"Large Benefit")</f>
        <v>Trivial Harm</v>
      </c>
      <c r="J30" s="45" t="str">
        <f t="array" ref="J30">_xlfn.IFS(AND(J28&lt;=0,J28&gt;=-J$4),"Trivial Harm",AND(J28&gt;=-J$5, J28&lt;=-J$4),"Small Harm",AND(J28&gt;=-J$6, J28&lt;=-J$5),"Moderate Harm",J28&lt;=-J$6,"Large Harm",AND(J28&gt;=0,J28&lt;=J$4),"Trivial Benefit",AND(J28&lt;=J$5, J28&gt;=J$4),"Small Benefit",AND(J28&lt;=J$6, J28&gt;=J$5),"Moderate Benefit",J28&gt;=J$6,"Large Benefit")</f>
        <v>Trivial Harm</v>
      </c>
      <c r="K30" s="45" t="str">
        <f t="array" ref="K30">_xlfn.IFS(AND(K28&lt;=0,K28&gt;=-K$4),"Trivial Harm",AND(K28&gt;=-K$5, K28&lt;=-K$4),"Small Harm",AND(K28&gt;=-K$6, K28&lt;=-K$5),"Moderate Harm",K28&lt;=-K$6,"Large Harm",AND(K28&gt;=0,K28&lt;=K$4),"Trivial Benefit",AND(K28&lt;=K$5, K28&gt;=K$4),"Small Benefit",AND(K28&lt;=K$6, K28&gt;=K$5),"Moderate Benefit",K28&gt;=K$6,"Large Benefit")</f>
        <v>Trivial Harm</v>
      </c>
      <c r="L30" s="45" t="str">
        <f t="array" ref="L30">_xlfn.IFS(AND(L28&lt;=0,L28&gt;=-L$4),"Trivial Harm",AND(L28&gt;=-L$5, L28&lt;=-L$4),"Small Harm",AND(L28&gt;=-L$6, L28&lt;=-L$5),"Moderate Harm",L28&lt;=-L$6,"Large Harm",AND(L28&gt;=0,L28&lt;=L$4),"Trivial Benefit",AND(L28&lt;=L$5, L28&gt;=L$4),"Small Benefit",AND(L28&lt;=L$6, L28&gt;=L$5),"Moderate Benefit",L28&gt;=L$6,"Large Benefit")</f>
        <v>Trivial Harm</v>
      </c>
    </row>
    <row r="31" spans="1:12" x14ac:dyDescent="0.3">
      <c r="A31" s="96" t="s">
        <v>82</v>
      </c>
      <c r="B31" s="45">
        <f t="shared" ref="B31:K31" si="6">(B28/B$3)/1000</f>
        <v>0</v>
      </c>
      <c r="C31" s="45">
        <f t="shared" si="6"/>
        <v>0</v>
      </c>
      <c r="D31" s="45">
        <f t="shared" si="6"/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 t="shared" si="6"/>
        <v>0</v>
      </c>
      <c r="J31" s="45">
        <f t="shared" si="6"/>
        <v>0</v>
      </c>
      <c r="K31" s="45">
        <f t="shared" si="6"/>
        <v>0</v>
      </c>
      <c r="L31" s="45">
        <f>SUM(B31:K31)</f>
        <v>0</v>
      </c>
    </row>
    <row r="32" spans="1:12" x14ac:dyDescent="0.3">
      <c r="A32" s="4" t="s">
        <v>136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x14ac:dyDescent="0.3">
      <c r="A33" s="4" t="s">
        <v>77</v>
      </c>
    </row>
    <row r="34" spans="1:12" x14ac:dyDescent="0.3">
      <c r="A34" s="4" t="s">
        <v>81</v>
      </c>
      <c r="B34" s="45" t="str">
        <f t="array" ref="B34">_xlfn.IFS(AND(B32&lt;=0,B32&gt;=-B$4),"Trivial Harm",AND(B32&gt;=-B$5, B32&lt;=-B$4),"Small Harm",AND(B32&gt;=-B$6, B32&lt;=-B$5),"Moderate Harm",B32&lt;=-B$6,"Large Harm",AND(B32&gt;=0,B32&lt;=B$4),"Trivial Benefit",AND(B32&lt;=B$5, B32&gt;=B$4),"Small Benefit",AND(B32&lt;=B$6, B32&gt;=B$5),"Moderate Benefit",B32&gt;=B$6,"Large Benefit")</f>
        <v>Trivial Harm</v>
      </c>
      <c r="C34" s="45" t="str">
        <f t="array" ref="C34">_xlfn.IFS(AND(C32&lt;=0,C32&gt;=-C$4),"Trivial Harm",AND(C32&gt;=-C$5, C32&lt;=-C$4),"Small Harm",AND(C32&gt;=-C$6, C32&lt;=-C$5),"Moderate Harm",C32&lt;=-C$6,"Large Harm",AND(C32&gt;=0,C32&lt;=C$4),"Trivial Benefit",AND(C32&lt;=C$5, C32&gt;=C$4),"Small Benefit",AND(C32&lt;=C$6, C32&gt;=C$5),"Moderate Benefit",C32&gt;=C$6,"Large Benefit")</f>
        <v>Trivial Harm</v>
      </c>
      <c r="D34" s="45" t="str">
        <f t="array" ref="D34">_xlfn.IFS(AND(D32&lt;=0,D32&gt;=-D$4),"Trivial Harm",AND(D32&gt;=-D$5, D32&lt;=-D$4),"Small Harm",AND(D32&gt;=-D$6, D32&lt;=-D$5),"Moderate Harm",D32&lt;=-D$6,"Large Harm",AND(D32&gt;=0,D32&lt;=D$4),"Trivial Benefit",AND(D32&lt;=D$5, D32&gt;=D$4),"Small Benefit",AND(D32&lt;=D$6, D32&gt;=D$5),"Moderate Benefit",D32&gt;=D$6,"Large Benefit")</f>
        <v>Trivial Harm</v>
      </c>
      <c r="E34" s="45" t="str">
        <f t="array" ref="E34">_xlfn.IFS(AND(E32&lt;=0,E32&gt;=-E$4),"Trivial Harm",AND(E32&gt;=-E$5, E32&lt;=-E$4),"Small Harm",AND(E32&gt;=-E$6, E32&lt;=-E$5),"Moderate Harm",E32&lt;=-E$6,"Large Harm",AND(E32&gt;=0,E32&lt;=E$4),"Trivial Benefit",AND(E32&lt;=E$5, E32&gt;=E$4),"Small Benefit",AND(E32&lt;=E$6, E32&gt;=E$5),"Moderate Benefit",E32&gt;=E$6,"Large Benefit")</f>
        <v>Trivial Harm</v>
      </c>
      <c r="F34" s="45" t="str">
        <f t="array" ref="F34">_xlfn.IFS(AND(F32&lt;=0,F32&gt;=-F$4),"Trivial Harm",AND(F32&gt;=-F$5, F32&lt;=-F$4),"Small Harm",AND(F32&gt;=-F$6, F32&lt;=-F$5),"Moderate Harm",F32&lt;=-F$6,"Large Harm",AND(F32&gt;=0,F32&lt;=F$4),"Trivial Benefit",AND(F32&lt;=F$5, F32&gt;=F$4),"Small Benefit",AND(F32&lt;=F$6, F32&gt;=F$5),"Moderate Benefit",F32&gt;=F$6,"Large Benefit")</f>
        <v>Trivial Harm</v>
      </c>
      <c r="G34" s="45" t="str">
        <f t="array" ref="G34">_xlfn.IFS(AND(G32&lt;=0,G32&gt;=-G$4),"Trivial Harm",AND(G32&gt;=-G$5, G32&lt;=-G$4),"Small Harm",AND(G32&gt;=-G$6, G32&lt;=-G$5),"Moderate Harm",G32&lt;=-G$6,"Large Harm",AND(G32&gt;=0,G32&lt;=G$4),"Trivial Benefit",AND(G32&lt;=G$5, G32&gt;=G$4),"Small Benefit",AND(G32&lt;=G$6, G32&gt;=G$5),"Moderate Benefit",G32&gt;=G$6,"Large Benefit")</f>
        <v>Trivial Harm</v>
      </c>
      <c r="H34" s="45" t="str">
        <f t="array" ref="H34">_xlfn.IFS(AND(H32&lt;=0,H32&gt;=-H$4),"Trivial Harm",AND(H32&gt;=-H$5, H32&lt;=-H$4),"Small Harm",AND(H32&gt;=-H$6, H32&lt;=-H$5),"Moderate Harm",H32&lt;=-H$6,"Large Harm",AND(H32&gt;=0,H32&lt;=H$4),"Trivial Benefit",AND(H32&lt;=H$5, H32&gt;=H$4),"Small Benefit",AND(H32&lt;=H$6, H32&gt;=H$5),"Moderate Benefit",H32&gt;=H$6,"Large Benefit")</f>
        <v>Trivial Harm</v>
      </c>
      <c r="I34" s="45" t="str">
        <f t="array" ref="I34">_xlfn.IFS(AND(I32&lt;=0,I32&gt;=-I$4),"Trivial Harm",AND(I32&gt;=-I$5, I32&lt;=-I$4),"Small Harm",AND(I32&gt;=-I$6, I32&lt;=-I$5),"Moderate Harm",I32&lt;=-I$6,"Large Harm",AND(I32&gt;=0,I32&lt;=I$4),"Trivial Benefit",AND(I32&lt;=I$5, I32&gt;=I$4),"Small Benefit",AND(I32&lt;=I$6, I32&gt;=I$5),"Moderate Benefit",I32&gt;=I$6,"Large Benefit")</f>
        <v>Trivial Harm</v>
      </c>
      <c r="J34" s="45" t="str">
        <f t="array" ref="J34">_xlfn.IFS(AND(J32&lt;=0,J32&gt;=-J$4),"Trivial Harm",AND(J32&gt;=-J$5, J32&lt;=-J$4),"Small Harm",AND(J32&gt;=-J$6, J32&lt;=-J$5),"Moderate Harm",J32&lt;=-J$6,"Large Harm",AND(J32&gt;=0,J32&lt;=J$4),"Trivial Benefit",AND(J32&lt;=J$5, J32&gt;=J$4),"Small Benefit",AND(J32&lt;=J$6, J32&gt;=J$5),"Moderate Benefit",J32&gt;=J$6,"Large Benefit")</f>
        <v>Trivial Harm</v>
      </c>
      <c r="K34" s="45" t="str">
        <f t="array" ref="K34">_xlfn.IFS(AND(K32&lt;=0,K32&gt;=-K$4),"Trivial Harm",AND(K32&gt;=-K$5, K32&lt;=-K$4),"Small Harm",AND(K32&gt;=-K$6, K32&lt;=-K$5),"Moderate Harm",K32&lt;=-K$6,"Large Harm",AND(K32&gt;=0,K32&lt;=K$4),"Trivial Benefit",AND(K32&lt;=K$5, K32&gt;=K$4),"Small Benefit",AND(K32&lt;=K$6, K32&gt;=K$5),"Moderate Benefit",K32&gt;=K$6,"Large Benefit")</f>
        <v>Trivial Harm</v>
      </c>
      <c r="L34" s="45" t="str">
        <f t="array" ref="L34">_xlfn.IFS(AND(L32&lt;=0,L32&gt;=-L$4),"Trivial Harm",AND(L32&gt;=-L$5, L32&lt;=-L$4),"Small Harm",AND(L32&gt;=-L$6, L32&lt;=-L$5),"Moderate Harm",L32&lt;=-L$6,"Large Harm",AND(L32&gt;=0,L32&lt;=L$4),"Trivial Benefit",AND(L32&lt;=L$5, L32&gt;=L$4),"Small Benefit",AND(L32&lt;=L$6, L32&gt;=L$5),"Moderate Benefit",L32&gt;=L$6,"Large Benefit")</f>
        <v>Trivial Harm</v>
      </c>
    </row>
    <row r="35" spans="1:12" x14ac:dyDescent="0.3">
      <c r="A35" s="96" t="s">
        <v>82</v>
      </c>
      <c r="B35" s="45">
        <f t="shared" ref="B35:K35" si="7">(B32/B$3)/1000</f>
        <v>0</v>
      </c>
      <c r="C35" s="45">
        <f t="shared" si="7"/>
        <v>0</v>
      </c>
      <c r="D35" s="45">
        <f t="shared" si="7"/>
        <v>0</v>
      </c>
      <c r="E35" s="45">
        <f t="shared" si="7"/>
        <v>0</v>
      </c>
      <c r="F35" s="45">
        <f t="shared" si="7"/>
        <v>0</v>
      </c>
      <c r="G35" s="45">
        <f t="shared" si="7"/>
        <v>0</v>
      </c>
      <c r="H35" s="45">
        <f t="shared" si="7"/>
        <v>0</v>
      </c>
      <c r="I35" s="45">
        <f t="shared" si="7"/>
        <v>0</v>
      </c>
      <c r="J35" s="45">
        <f t="shared" si="7"/>
        <v>0</v>
      </c>
      <c r="K35" s="45">
        <f t="shared" si="7"/>
        <v>0</v>
      </c>
      <c r="L35" s="45">
        <f>SUM(B35:K35)</f>
        <v>0</v>
      </c>
    </row>
    <row r="36" spans="1:12" x14ac:dyDescent="0.3">
      <c r="A36" s="4" t="s">
        <v>137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x14ac:dyDescent="0.3">
      <c r="A37" s="4" t="s">
        <v>77</v>
      </c>
    </row>
    <row r="38" spans="1:12" x14ac:dyDescent="0.3">
      <c r="A38" s="4" t="s">
        <v>81</v>
      </c>
      <c r="B38" s="45" t="str">
        <f t="array" ref="B38">_xlfn.IFS(AND(B36&lt;=0,B36&gt;=-B$4),"Trivial Harm",AND(B36&gt;=-B$5, B36&lt;=-B$4),"Small Harm",AND(B36&gt;=-B$6, B36&lt;=-B$5),"Moderate Harm",B36&lt;=-B$6,"Large Harm",AND(B36&gt;=0,B36&lt;=B$4),"Trivial Benefit",AND(B36&lt;=B$5, B36&gt;=B$4),"Small Benefit",AND(B36&lt;=B$6, B36&gt;=B$5),"Moderate Benefit",B36&gt;=B$6,"Large Benefit")</f>
        <v>Trivial Harm</v>
      </c>
      <c r="C38" s="45" t="str">
        <f t="array" ref="C38">_xlfn.IFS(AND(C36&lt;=0,C36&gt;=-C$4),"Trivial Harm",AND(C36&gt;=-C$5, C36&lt;=-C$4),"Small Harm",AND(C36&gt;=-C$6, C36&lt;=-C$5),"Moderate Harm",C36&lt;=-C$6,"Large Harm",AND(C36&gt;=0,C36&lt;=C$4),"Trivial Benefit",AND(C36&lt;=C$5, C36&gt;=C$4),"Small Benefit",AND(C36&lt;=C$6, C36&gt;=C$5),"Moderate Benefit",C36&gt;=C$6,"Large Benefit")</f>
        <v>Trivial Harm</v>
      </c>
      <c r="D38" s="45" t="str">
        <f t="array" ref="D38">_xlfn.IFS(AND(D36&lt;=0,D36&gt;=-D$4),"Trivial Harm",AND(D36&gt;=-D$5, D36&lt;=-D$4),"Small Harm",AND(D36&gt;=-D$6, D36&lt;=-D$5),"Moderate Harm",D36&lt;=-D$6,"Large Harm",AND(D36&gt;=0,D36&lt;=D$4),"Trivial Benefit",AND(D36&lt;=D$5, D36&gt;=D$4),"Small Benefit",AND(D36&lt;=D$6, D36&gt;=D$5),"Moderate Benefit",D36&gt;=D$6,"Large Benefit")</f>
        <v>Trivial Harm</v>
      </c>
      <c r="E38" s="45" t="str">
        <f t="array" ref="E38">_xlfn.IFS(AND(E36&lt;=0,E36&gt;=-E$4),"Trivial Harm",AND(E36&gt;=-E$5, E36&lt;=-E$4),"Small Harm",AND(E36&gt;=-E$6, E36&lt;=-E$5),"Moderate Harm",E36&lt;=-E$6,"Large Harm",AND(E36&gt;=0,E36&lt;=E$4),"Trivial Benefit",AND(E36&lt;=E$5, E36&gt;=E$4),"Small Benefit",AND(E36&lt;=E$6, E36&gt;=E$5),"Moderate Benefit",E36&gt;=E$6,"Large Benefit")</f>
        <v>Trivial Harm</v>
      </c>
      <c r="F38" s="45" t="str">
        <f t="array" ref="F38">_xlfn.IFS(AND(F36&lt;=0,F36&gt;=-F$4),"Trivial Harm",AND(F36&gt;=-F$5, F36&lt;=-F$4),"Small Harm",AND(F36&gt;=-F$6, F36&lt;=-F$5),"Moderate Harm",F36&lt;=-F$6,"Large Harm",AND(F36&gt;=0,F36&lt;=F$4),"Trivial Benefit",AND(F36&lt;=F$5, F36&gt;=F$4),"Small Benefit",AND(F36&lt;=F$6, F36&gt;=F$5),"Moderate Benefit",F36&gt;=F$6,"Large Benefit")</f>
        <v>Trivial Harm</v>
      </c>
      <c r="G38" s="45" t="str">
        <f t="array" ref="G38">_xlfn.IFS(AND(G36&lt;=0,G36&gt;=-G$4),"Trivial Harm",AND(G36&gt;=-G$5, G36&lt;=-G$4),"Small Harm",AND(G36&gt;=-G$6, G36&lt;=-G$5),"Moderate Harm",G36&lt;=-G$6,"Large Harm",AND(G36&gt;=0,G36&lt;=G$4),"Trivial Benefit",AND(G36&lt;=G$5, G36&gt;=G$4),"Small Benefit",AND(G36&lt;=G$6, G36&gt;=G$5),"Moderate Benefit",G36&gt;=G$6,"Large Benefit")</f>
        <v>Trivial Harm</v>
      </c>
      <c r="H38" s="45" t="str">
        <f t="array" ref="H38">_xlfn.IFS(AND(H36&lt;=0,H36&gt;=-H$4),"Trivial Harm",AND(H36&gt;=-H$5, H36&lt;=-H$4),"Small Harm",AND(H36&gt;=-H$6, H36&lt;=-H$5),"Moderate Harm",H36&lt;=-H$6,"Large Harm",AND(H36&gt;=0,H36&lt;=H$4),"Trivial Benefit",AND(H36&lt;=H$5, H36&gt;=H$4),"Small Benefit",AND(H36&lt;=H$6, H36&gt;=H$5),"Moderate Benefit",H36&gt;=H$6,"Large Benefit")</f>
        <v>Trivial Harm</v>
      </c>
      <c r="I38" s="45" t="str">
        <f t="array" ref="I38">_xlfn.IFS(AND(I36&lt;=0,I36&gt;=-I$4),"Trivial Harm",AND(I36&gt;=-I$5, I36&lt;=-I$4),"Small Harm",AND(I36&gt;=-I$6, I36&lt;=-I$5),"Moderate Harm",I36&lt;=-I$6,"Large Harm",AND(I36&gt;=0,I36&lt;=I$4),"Trivial Benefit",AND(I36&lt;=I$5, I36&gt;=I$4),"Small Benefit",AND(I36&lt;=I$6, I36&gt;=I$5),"Moderate Benefit",I36&gt;=I$6,"Large Benefit")</f>
        <v>Trivial Harm</v>
      </c>
      <c r="J38" s="45" t="str">
        <f t="array" ref="J38">_xlfn.IFS(AND(J36&lt;=0,J36&gt;=-J$4),"Trivial Harm",AND(J36&gt;=-J$5, J36&lt;=-J$4),"Small Harm",AND(J36&gt;=-J$6, J36&lt;=-J$5),"Moderate Harm",J36&lt;=-J$6,"Large Harm",AND(J36&gt;=0,J36&lt;=J$4),"Trivial Benefit",AND(J36&lt;=J$5, J36&gt;=J$4),"Small Benefit",AND(J36&lt;=J$6, J36&gt;=J$5),"Moderate Benefit",J36&gt;=J$6,"Large Benefit")</f>
        <v>Trivial Harm</v>
      </c>
      <c r="K38" s="45" t="str">
        <f t="array" ref="K38">_xlfn.IFS(AND(K36&lt;=0,K36&gt;=-K$4),"Trivial Harm",AND(K36&gt;=-K$5, K36&lt;=-K$4),"Small Harm",AND(K36&gt;=-K$6, K36&lt;=-K$5),"Moderate Harm",K36&lt;=-K$6,"Large Harm",AND(K36&gt;=0,K36&lt;=K$4),"Trivial Benefit",AND(K36&lt;=K$5, K36&gt;=K$4),"Small Benefit",AND(K36&lt;=K$6, K36&gt;=K$5),"Moderate Benefit",K36&gt;=K$6,"Large Benefit")</f>
        <v>Trivial Harm</v>
      </c>
      <c r="L38" s="45" t="str">
        <f t="array" ref="L38">_xlfn.IFS(AND(L36&lt;=0,L36&gt;=-L$4),"Trivial Harm",AND(L36&gt;=-L$5, L36&lt;=-L$4),"Small Harm",AND(L36&gt;=-L$6, L36&lt;=-L$5),"Moderate Harm",L36&lt;=-L$6,"Large Harm",AND(L36&gt;=0,L36&lt;=L$4),"Trivial Benefit",AND(L36&lt;=L$5, L36&gt;=L$4),"Small Benefit",AND(L36&lt;=L$6, L36&gt;=L$5),"Moderate Benefit",L36&gt;=L$6,"Large Benefit")</f>
        <v>Trivial Harm</v>
      </c>
    </row>
    <row r="39" spans="1:12" x14ac:dyDescent="0.3">
      <c r="A39" s="96" t="s">
        <v>82</v>
      </c>
      <c r="B39" s="45">
        <f t="shared" ref="B39:K39" si="8">(B36/B$3)/1000</f>
        <v>0</v>
      </c>
      <c r="C39" s="45">
        <f t="shared" si="8"/>
        <v>0</v>
      </c>
      <c r="D39" s="45">
        <f t="shared" si="8"/>
        <v>0</v>
      </c>
      <c r="E39" s="45">
        <f t="shared" si="8"/>
        <v>0</v>
      </c>
      <c r="F39" s="45">
        <f t="shared" si="8"/>
        <v>0</v>
      </c>
      <c r="G39" s="45">
        <f t="shared" si="8"/>
        <v>0</v>
      </c>
      <c r="H39" s="45">
        <f t="shared" si="8"/>
        <v>0</v>
      </c>
      <c r="I39" s="45">
        <f t="shared" si="8"/>
        <v>0</v>
      </c>
      <c r="J39" s="45">
        <f t="shared" si="8"/>
        <v>0</v>
      </c>
      <c r="K39" s="45">
        <f t="shared" si="8"/>
        <v>0</v>
      </c>
      <c r="L39" s="45">
        <f>SUM(B39:K39)</f>
        <v>0</v>
      </c>
    </row>
    <row r="40" spans="1:12" x14ac:dyDescent="0.3">
      <c r="A40" s="4" t="s">
        <v>138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x14ac:dyDescent="0.3">
      <c r="A41" s="4" t="s">
        <v>77</v>
      </c>
    </row>
    <row r="42" spans="1:12" x14ac:dyDescent="0.3">
      <c r="A42" s="4" t="s">
        <v>81</v>
      </c>
      <c r="B42" s="45" t="str">
        <f t="array" ref="B42">_xlfn.IFS(AND(B40&lt;=0,B40&gt;=-B$4),"Trivial Harm",AND(B40&gt;=-B$5, B40&lt;=-B$4),"Small Harm",AND(B40&gt;=-B$6, B40&lt;=-B$5),"Moderate Harm",B40&lt;=-B$6,"Large Harm",AND(B40&gt;=0,B40&lt;=B$4),"Trivial Benefit",AND(B40&lt;=B$5, B40&gt;=B$4),"Small Benefit",AND(B40&lt;=B$6, B40&gt;=B$5),"Moderate Benefit",B40&gt;=B$6,"Large Benefit")</f>
        <v>Trivial Harm</v>
      </c>
      <c r="C42" s="45" t="str">
        <f t="array" ref="C42">_xlfn.IFS(AND(C40&lt;=0,C40&gt;=-C$4),"Trivial Harm",AND(C40&gt;=-C$5, C40&lt;=-C$4),"Small Harm",AND(C40&gt;=-C$6, C40&lt;=-C$5),"Moderate Harm",C40&lt;=-C$6,"Large Harm",AND(C40&gt;=0,C40&lt;=C$4),"Trivial Benefit",AND(C40&lt;=C$5, C40&gt;=C$4),"Small Benefit",AND(C40&lt;=C$6, C40&gt;=C$5),"Moderate Benefit",C40&gt;=C$6,"Large Benefit")</f>
        <v>Trivial Harm</v>
      </c>
      <c r="D42" s="45" t="str">
        <f t="array" ref="D42">_xlfn.IFS(AND(D40&lt;=0,D40&gt;=-D$4),"Trivial Harm",AND(D40&gt;=-D$5, D40&lt;=-D$4),"Small Harm",AND(D40&gt;=-D$6, D40&lt;=-D$5),"Moderate Harm",D40&lt;=-D$6,"Large Harm",AND(D40&gt;=0,D40&lt;=D$4),"Trivial Benefit",AND(D40&lt;=D$5, D40&gt;=D$4),"Small Benefit",AND(D40&lt;=D$6, D40&gt;=D$5),"Moderate Benefit",D40&gt;=D$6,"Large Benefit")</f>
        <v>Trivial Harm</v>
      </c>
      <c r="E42" s="45" t="str">
        <f t="array" ref="E42">_xlfn.IFS(AND(E40&lt;=0,E40&gt;=-E$4),"Trivial Harm",AND(E40&gt;=-E$5, E40&lt;=-E$4),"Small Harm",AND(E40&gt;=-E$6, E40&lt;=-E$5),"Moderate Harm",E40&lt;=-E$6,"Large Harm",AND(E40&gt;=0,E40&lt;=E$4),"Trivial Benefit",AND(E40&lt;=E$5, E40&gt;=E$4),"Small Benefit",AND(E40&lt;=E$6, E40&gt;=E$5),"Moderate Benefit",E40&gt;=E$6,"Large Benefit")</f>
        <v>Trivial Harm</v>
      </c>
      <c r="F42" s="45" t="str">
        <f t="array" ref="F42">_xlfn.IFS(AND(F40&lt;=0,F40&gt;=-F$4),"Trivial Harm",AND(F40&gt;=-F$5, F40&lt;=-F$4),"Small Harm",AND(F40&gt;=-F$6, F40&lt;=-F$5),"Moderate Harm",F40&lt;=-F$6,"Large Harm",AND(F40&gt;=0,F40&lt;=F$4),"Trivial Benefit",AND(F40&lt;=F$5, F40&gt;=F$4),"Small Benefit",AND(F40&lt;=F$6, F40&gt;=F$5),"Moderate Benefit",F40&gt;=F$6,"Large Benefit")</f>
        <v>Trivial Harm</v>
      </c>
      <c r="G42" s="45" t="str">
        <f t="array" ref="G42">_xlfn.IFS(AND(G40&lt;=0,G40&gt;=-G$4),"Trivial Harm",AND(G40&gt;=-G$5, G40&lt;=-G$4),"Small Harm",AND(G40&gt;=-G$6, G40&lt;=-G$5),"Moderate Harm",G40&lt;=-G$6,"Large Harm",AND(G40&gt;=0,G40&lt;=G$4),"Trivial Benefit",AND(G40&lt;=G$5, G40&gt;=G$4),"Small Benefit",AND(G40&lt;=G$6, G40&gt;=G$5),"Moderate Benefit",G40&gt;=G$6,"Large Benefit")</f>
        <v>Trivial Harm</v>
      </c>
      <c r="H42" s="45" t="str">
        <f t="array" ref="H42">_xlfn.IFS(AND(H40&lt;=0,H40&gt;=-H$4),"Trivial Harm",AND(H40&gt;=-H$5, H40&lt;=-H$4),"Small Harm",AND(H40&gt;=-H$6, H40&lt;=-H$5),"Moderate Harm",H40&lt;=-H$6,"Large Harm",AND(H40&gt;=0,H40&lt;=H$4),"Trivial Benefit",AND(H40&lt;=H$5, H40&gt;=H$4),"Small Benefit",AND(H40&lt;=H$6, H40&gt;=H$5),"Moderate Benefit",H40&gt;=H$6,"Large Benefit")</f>
        <v>Trivial Harm</v>
      </c>
      <c r="I42" s="45" t="str">
        <f t="array" ref="I42">_xlfn.IFS(AND(I40&lt;=0,I40&gt;=-I$4),"Trivial Harm",AND(I40&gt;=-I$5, I40&lt;=-I$4),"Small Harm",AND(I40&gt;=-I$6, I40&lt;=-I$5),"Moderate Harm",I40&lt;=-I$6,"Large Harm",AND(I40&gt;=0,I40&lt;=I$4),"Trivial Benefit",AND(I40&lt;=I$5, I40&gt;=I$4),"Small Benefit",AND(I40&lt;=I$6, I40&gt;=I$5),"Moderate Benefit",I40&gt;=I$6,"Large Benefit")</f>
        <v>Trivial Harm</v>
      </c>
      <c r="J42" s="45" t="str">
        <f t="array" ref="J42">_xlfn.IFS(AND(J40&lt;=0,J40&gt;=-J$4),"Trivial Harm",AND(J40&gt;=-J$5, J40&lt;=-J$4),"Small Harm",AND(J40&gt;=-J$6, J40&lt;=-J$5),"Moderate Harm",J40&lt;=-J$6,"Large Harm",AND(J40&gt;=0,J40&lt;=J$4),"Trivial Benefit",AND(J40&lt;=J$5, J40&gt;=J$4),"Small Benefit",AND(J40&lt;=J$6, J40&gt;=J$5),"Moderate Benefit",J40&gt;=J$6,"Large Benefit")</f>
        <v>Trivial Harm</v>
      </c>
      <c r="K42" s="45" t="str">
        <f t="array" ref="K42">_xlfn.IFS(AND(K40&lt;=0,K40&gt;=-K$4),"Trivial Harm",AND(K40&gt;=-K$5, K40&lt;=-K$4),"Small Harm",AND(K40&gt;=-K$6, K40&lt;=-K$5),"Moderate Harm",K40&lt;=-K$6,"Large Harm",AND(K40&gt;=0,K40&lt;=K$4),"Trivial Benefit",AND(K40&lt;=K$5, K40&gt;=K$4),"Small Benefit",AND(K40&lt;=K$6, K40&gt;=K$5),"Moderate Benefit",K40&gt;=K$6,"Large Benefit")</f>
        <v>Trivial Harm</v>
      </c>
      <c r="L42" s="45" t="str">
        <f t="array" ref="L42">_xlfn.IFS(AND(L40&lt;=0,L40&gt;=-L$4),"Trivial Harm",AND(L40&gt;=-L$5, L40&lt;=-L$4),"Small Harm",AND(L40&gt;=-L$6, L40&lt;=-L$5),"Moderate Harm",L40&lt;=-L$6,"Large Harm",AND(L40&gt;=0,L40&lt;=L$4),"Trivial Benefit",AND(L40&lt;=L$5, L40&gt;=L$4),"Small Benefit",AND(L40&lt;=L$6, L40&gt;=L$5),"Moderate Benefit",L40&gt;=L$6,"Large Benefit")</f>
        <v>Trivial Harm</v>
      </c>
    </row>
    <row r="43" spans="1:12" x14ac:dyDescent="0.3">
      <c r="A43" s="96" t="s">
        <v>82</v>
      </c>
      <c r="B43" s="45">
        <f t="shared" ref="B43:K43" si="9">(B40/B$3)/1000</f>
        <v>0</v>
      </c>
      <c r="C43" s="45">
        <f t="shared" si="9"/>
        <v>0</v>
      </c>
      <c r="D43" s="45">
        <f t="shared" si="9"/>
        <v>0</v>
      </c>
      <c r="E43" s="45">
        <f t="shared" si="9"/>
        <v>0</v>
      </c>
      <c r="F43" s="45">
        <f t="shared" si="9"/>
        <v>0</v>
      </c>
      <c r="G43" s="45">
        <f t="shared" si="9"/>
        <v>0</v>
      </c>
      <c r="H43" s="45">
        <f t="shared" si="9"/>
        <v>0</v>
      </c>
      <c r="I43" s="45">
        <f t="shared" si="9"/>
        <v>0</v>
      </c>
      <c r="J43" s="45">
        <f t="shared" si="9"/>
        <v>0</v>
      </c>
      <c r="K43" s="45">
        <f t="shared" si="9"/>
        <v>0</v>
      </c>
      <c r="L43" s="45">
        <f>SUM(B43:K43)</f>
        <v>0</v>
      </c>
    </row>
    <row r="44" spans="1:12" x14ac:dyDescent="0.3">
      <c r="A44" s="4" t="s">
        <v>139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 x14ac:dyDescent="0.3">
      <c r="A45" s="4" t="s">
        <v>77</v>
      </c>
    </row>
    <row r="46" spans="1:12" x14ac:dyDescent="0.3">
      <c r="A46" s="4" t="s">
        <v>81</v>
      </c>
      <c r="B46" s="45" t="str">
        <f t="array" ref="B46">_xlfn.IFS(AND(B44&lt;=0,B44&gt;=-B$4),"Trivial Harm",AND(B44&gt;=-B$5, B44&lt;=-B$4),"Small Harm",AND(B44&gt;=-B$6, B44&lt;=-B$5),"Moderate Harm",B44&lt;=-B$6,"Large Harm",AND(B44&gt;=0,B44&lt;=B$4),"Trivial Benefit",AND(B44&lt;=B$5, B44&gt;=B$4),"Small Benefit",AND(B44&lt;=B$6, B44&gt;=B$5),"Moderate Benefit",B44&gt;=B$6,"Large Benefit")</f>
        <v>Trivial Harm</v>
      </c>
      <c r="C46" s="45" t="str">
        <f t="array" ref="C46">_xlfn.IFS(AND(C44&lt;=0,C44&gt;=-C$4),"Trivial Harm",AND(C44&gt;=-C$5, C44&lt;=-C$4),"Small Harm",AND(C44&gt;=-C$6, C44&lt;=-C$5),"Moderate Harm",C44&lt;=-C$6,"Large Harm",AND(C44&gt;=0,C44&lt;=C$4),"Trivial Benefit",AND(C44&lt;=C$5, C44&gt;=C$4),"Small Benefit",AND(C44&lt;=C$6, C44&gt;=C$5),"Moderate Benefit",C44&gt;=C$6,"Large Benefit")</f>
        <v>Trivial Harm</v>
      </c>
      <c r="D46" s="45" t="str">
        <f t="array" ref="D46">_xlfn.IFS(AND(D44&lt;=0,D44&gt;=-D$4),"Trivial Harm",AND(D44&gt;=-D$5, D44&lt;=-D$4),"Small Harm",AND(D44&gt;=-D$6, D44&lt;=-D$5),"Moderate Harm",D44&lt;=-D$6,"Large Harm",AND(D44&gt;=0,D44&lt;=D$4),"Trivial Benefit",AND(D44&lt;=D$5, D44&gt;=D$4),"Small Benefit",AND(D44&lt;=D$6, D44&gt;=D$5),"Moderate Benefit",D44&gt;=D$6,"Large Benefit")</f>
        <v>Trivial Harm</v>
      </c>
      <c r="E46" s="45" t="str">
        <f t="array" ref="E46">_xlfn.IFS(AND(E44&lt;=0,E44&gt;=-E$4),"Trivial Harm",AND(E44&gt;=-E$5, E44&lt;=-E$4),"Small Harm",AND(E44&gt;=-E$6, E44&lt;=-E$5),"Moderate Harm",E44&lt;=-E$6,"Large Harm",AND(E44&gt;=0,E44&lt;=E$4),"Trivial Benefit",AND(E44&lt;=E$5, E44&gt;=E$4),"Small Benefit",AND(E44&lt;=E$6, E44&gt;=E$5),"Moderate Benefit",E44&gt;=E$6,"Large Benefit")</f>
        <v>Trivial Harm</v>
      </c>
      <c r="F46" s="45" t="str">
        <f t="array" ref="F46">_xlfn.IFS(AND(F44&lt;=0,F44&gt;=-F$4),"Trivial Harm",AND(F44&gt;=-F$5, F44&lt;=-F$4),"Small Harm",AND(F44&gt;=-F$6, F44&lt;=-F$5),"Moderate Harm",F44&lt;=-F$6,"Large Harm",AND(F44&gt;=0,F44&lt;=F$4),"Trivial Benefit",AND(F44&lt;=F$5, F44&gt;=F$4),"Small Benefit",AND(F44&lt;=F$6, F44&gt;=F$5),"Moderate Benefit",F44&gt;=F$6,"Large Benefit")</f>
        <v>Trivial Harm</v>
      </c>
      <c r="G46" s="45" t="str">
        <f t="array" ref="G46">_xlfn.IFS(AND(G44&lt;=0,G44&gt;=-G$4),"Trivial Harm",AND(G44&gt;=-G$5, G44&lt;=-G$4),"Small Harm",AND(G44&gt;=-G$6, G44&lt;=-G$5),"Moderate Harm",G44&lt;=-G$6,"Large Harm",AND(G44&gt;=0,G44&lt;=G$4),"Trivial Benefit",AND(G44&lt;=G$5, G44&gt;=G$4),"Small Benefit",AND(G44&lt;=G$6, G44&gt;=G$5),"Moderate Benefit",G44&gt;=G$6,"Large Benefit")</f>
        <v>Trivial Harm</v>
      </c>
      <c r="H46" s="45" t="str">
        <f t="array" ref="H46">_xlfn.IFS(AND(H44&lt;=0,H44&gt;=-H$4),"Trivial Harm",AND(H44&gt;=-H$5, H44&lt;=-H$4),"Small Harm",AND(H44&gt;=-H$6, H44&lt;=-H$5),"Moderate Harm",H44&lt;=-H$6,"Large Harm",AND(H44&gt;=0,H44&lt;=H$4),"Trivial Benefit",AND(H44&lt;=H$5, H44&gt;=H$4),"Small Benefit",AND(H44&lt;=H$6, H44&gt;=H$5),"Moderate Benefit",H44&gt;=H$6,"Large Benefit")</f>
        <v>Trivial Harm</v>
      </c>
      <c r="I46" s="45" t="str">
        <f t="array" ref="I46">_xlfn.IFS(AND(I44&lt;=0,I44&gt;=-I$4),"Trivial Harm",AND(I44&gt;=-I$5, I44&lt;=-I$4),"Small Harm",AND(I44&gt;=-I$6, I44&lt;=-I$5),"Moderate Harm",I44&lt;=-I$6,"Large Harm",AND(I44&gt;=0,I44&lt;=I$4),"Trivial Benefit",AND(I44&lt;=I$5, I44&gt;=I$4),"Small Benefit",AND(I44&lt;=I$6, I44&gt;=I$5),"Moderate Benefit",I44&gt;=I$6,"Large Benefit")</f>
        <v>Trivial Harm</v>
      </c>
      <c r="J46" s="45" t="str">
        <f t="array" ref="J46">_xlfn.IFS(AND(J44&lt;=0,J44&gt;=-J$4),"Trivial Harm",AND(J44&gt;=-J$5, J44&lt;=-J$4),"Small Harm",AND(J44&gt;=-J$6, J44&lt;=-J$5),"Moderate Harm",J44&lt;=-J$6,"Large Harm",AND(J44&gt;=0,J44&lt;=J$4),"Trivial Benefit",AND(J44&lt;=J$5, J44&gt;=J$4),"Small Benefit",AND(J44&lt;=J$6, J44&gt;=J$5),"Moderate Benefit",J44&gt;=J$6,"Large Benefit")</f>
        <v>Trivial Harm</v>
      </c>
      <c r="K46" s="45" t="str">
        <f t="array" ref="K46">_xlfn.IFS(AND(K44&lt;=0,K44&gt;=-K$4),"Trivial Harm",AND(K44&gt;=-K$5, K44&lt;=-K$4),"Small Harm",AND(K44&gt;=-K$6, K44&lt;=-K$5),"Moderate Harm",K44&lt;=-K$6,"Large Harm",AND(K44&gt;=0,K44&lt;=K$4),"Trivial Benefit",AND(K44&lt;=K$5, K44&gt;=K$4),"Small Benefit",AND(K44&lt;=K$6, K44&gt;=K$5),"Moderate Benefit",K44&gt;=K$6,"Large Benefit")</f>
        <v>Trivial Harm</v>
      </c>
      <c r="L46" s="45" t="str">
        <f t="array" ref="L46">_xlfn.IFS(AND(L44&lt;=0,L44&gt;=-L$4),"Trivial Harm",AND(L44&gt;=-L$5, L44&lt;=-L$4),"Small Harm",AND(L44&gt;=-L$6, L44&lt;=-L$5),"Moderate Harm",L44&lt;=-L$6,"Large Harm",AND(L44&gt;=0,L44&lt;=L$4),"Trivial Benefit",AND(L44&lt;=L$5, L44&gt;=L$4),"Small Benefit",AND(L44&lt;=L$6, L44&gt;=L$5),"Moderate Benefit",L44&gt;=L$6,"Large Benefit")</f>
        <v>Trivial Harm</v>
      </c>
    </row>
    <row r="47" spans="1:12" x14ac:dyDescent="0.3">
      <c r="A47" s="96" t="s">
        <v>82</v>
      </c>
      <c r="B47" s="45">
        <f t="shared" ref="B47:K47" si="10">(B44/B$3)/1000</f>
        <v>0</v>
      </c>
      <c r="C47" s="45">
        <f t="shared" si="10"/>
        <v>0</v>
      </c>
      <c r="D47" s="45">
        <f t="shared" si="10"/>
        <v>0</v>
      </c>
      <c r="E47" s="45">
        <f t="shared" si="10"/>
        <v>0</v>
      </c>
      <c r="F47" s="45">
        <f t="shared" si="10"/>
        <v>0</v>
      </c>
      <c r="G47" s="45">
        <f t="shared" si="10"/>
        <v>0</v>
      </c>
      <c r="H47" s="45">
        <f t="shared" si="10"/>
        <v>0</v>
      </c>
      <c r="I47" s="45">
        <f t="shared" si="10"/>
        <v>0</v>
      </c>
      <c r="J47" s="45">
        <f t="shared" si="10"/>
        <v>0</v>
      </c>
      <c r="K47" s="45">
        <f t="shared" si="10"/>
        <v>0</v>
      </c>
      <c r="L47" s="45">
        <f>SUM(B47:K47)</f>
        <v>0</v>
      </c>
    </row>
    <row r="48" spans="1:12" x14ac:dyDescent="0.3">
      <c r="A48" s="4" t="s">
        <v>140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 x14ac:dyDescent="0.3">
      <c r="A49" s="4" t="s">
        <v>77</v>
      </c>
    </row>
    <row r="50" spans="1:12" x14ac:dyDescent="0.3">
      <c r="A50" s="4" t="s">
        <v>81</v>
      </c>
      <c r="B50" s="45" t="str">
        <f t="array" ref="B50">_xlfn.IFS(AND(B48&lt;=0,B48&gt;=-B$4),"Trivial Harm",AND(B48&gt;=-B$5, B48&lt;=-B$4),"Small Harm",AND(B48&gt;=-B$6, B48&lt;=-B$5),"Moderate Harm",B48&lt;=-B$6,"Large Harm",AND(B48&gt;=0,B48&lt;=B$4),"Trivial Benefit",AND(B48&lt;=B$5, B48&gt;=B$4),"Small Benefit",AND(B48&lt;=B$6, B48&gt;=B$5),"Moderate Benefit",B48&gt;=B$6,"Large Benefit")</f>
        <v>Trivial Harm</v>
      </c>
      <c r="C50" s="45" t="str">
        <f t="array" ref="C50">_xlfn.IFS(AND(C48&lt;=0,C48&gt;=-C$4),"Trivial Harm",AND(C48&gt;=-C$5, C48&lt;=-C$4),"Small Harm",AND(C48&gt;=-C$6, C48&lt;=-C$5),"Moderate Harm",C48&lt;=-C$6,"Large Harm",AND(C48&gt;=0,C48&lt;=C$4),"Trivial Benefit",AND(C48&lt;=C$5, C48&gt;=C$4),"Small Benefit",AND(C48&lt;=C$6, C48&gt;=C$5),"Moderate Benefit",C48&gt;=C$6,"Large Benefit")</f>
        <v>Trivial Harm</v>
      </c>
      <c r="D50" s="45" t="str">
        <f t="array" ref="D50">_xlfn.IFS(AND(D48&lt;=0,D48&gt;=-D$4),"Trivial Harm",AND(D48&gt;=-D$5, D48&lt;=-D$4),"Small Harm",AND(D48&gt;=-D$6, D48&lt;=-D$5),"Moderate Harm",D48&lt;=-D$6,"Large Harm",AND(D48&gt;=0,D48&lt;=D$4),"Trivial Benefit",AND(D48&lt;=D$5, D48&gt;=D$4),"Small Benefit",AND(D48&lt;=D$6, D48&gt;=D$5),"Moderate Benefit",D48&gt;=D$6,"Large Benefit")</f>
        <v>Trivial Harm</v>
      </c>
      <c r="E50" s="45" t="str">
        <f t="array" ref="E50">_xlfn.IFS(AND(E48&lt;=0,E48&gt;=-E$4),"Trivial Harm",AND(E48&gt;=-E$5, E48&lt;=-E$4),"Small Harm",AND(E48&gt;=-E$6, E48&lt;=-E$5),"Moderate Harm",E48&lt;=-E$6,"Large Harm",AND(E48&gt;=0,E48&lt;=E$4),"Trivial Benefit",AND(E48&lt;=E$5, E48&gt;=E$4),"Small Benefit",AND(E48&lt;=E$6, E48&gt;=E$5),"Moderate Benefit",E48&gt;=E$6,"Large Benefit")</f>
        <v>Trivial Harm</v>
      </c>
      <c r="F50" s="45" t="str">
        <f t="array" ref="F50">_xlfn.IFS(AND(F48&lt;=0,F48&gt;=-F$4),"Trivial Harm",AND(F48&gt;=-F$5, F48&lt;=-F$4),"Small Harm",AND(F48&gt;=-F$6, F48&lt;=-F$5),"Moderate Harm",F48&lt;=-F$6,"Large Harm",AND(F48&gt;=0,F48&lt;=F$4),"Trivial Benefit",AND(F48&lt;=F$5, F48&gt;=F$4),"Small Benefit",AND(F48&lt;=F$6, F48&gt;=F$5),"Moderate Benefit",F48&gt;=F$6,"Large Benefit")</f>
        <v>Trivial Harm</v>
      </c>
      <c r="G50" s="45" t="str">
        <f t="array" ref="G50">_xlfn.IFS(AND(G48&lt;=0,G48&gt;=-G$4),"Trivial Harm",AND(G48&gt;=-G$5, G48&lt;=-G$4),"Small Harm",AND(G48&gt;=-G$6, G48&lt;=-G$5),"Moderate Harm",G48&lt;=-G$6,"Large Harm",AND(G48&gt;=0,G48&lt;=G$4),"Trivial Benefit",AND(G48&lt;=G$5, G48&gt;=G$4),"Small Benefit",AND(G48&lt;=G$6, G48&gt;=G$5),"Moderate Benefit",G48&gt;=G$6,"Large Benefit")</f>
        <v>Trivial Harm</v>
      </c>
      <c r="H50" s="45" t="str">
        <f t="array" ref="H50">_xlfn.IFS(AND(H48&lt;=0,H48&gt;=-H$4),"Trivial Harm",AND(H48&gt;=-H$5, H48&lt;=-H$4),"Small Harm",AND(H48&gt;=-H$6, H48&lt;=-H$5),"Moderate Harm",H48&lt;=-H$6,"Large Harm",AND(H48&gt;=0,H48&lt;=H$4),"Trivial Benefit",AND(H48&lt;=H$5, H48&gt;=H$4),"Small Benefit",AND(H48&lt;=H$6, H48&gt;=H$5),"Moderate Benefit",H48&gt;=H$6,"Large Benefit")</f>
        <v>Trivial Harm</v>
      </c>
      <c r="I50" s="45" t="str">
        <f t="array" ref="I50">_xlfn.IFS(AND(I48&lt;=0,I48&gt;=-I$4),"Trivial Harm",AND(I48&gt;=-I$5, I48&lt;=-I$4),"Small Harm",AND(I48&gt;=-I$6, I48&lt;=-I$5),"Moderate Harm",I48&lt;=-I$6,"Large Harm",AND(I48&gt;=0,I48&lt;=I$4),"Trivial Benefit",AND(I48&lt;=I$5, I48&gt;=I$4),"Small Benefit",AND(I48&lt;=I$6, I48&gt;=I$5),"Moderate Benefit",I48&gt;=I$6,"Large Benefit")</f>
        <v>Trivial Harm</v>
      </c>
      <c r="J50" s="45" t="str">
        <f t="array" ref="J50">_xlfn.IFS(AND(J48&lt;=0,J48&gt;=-J$4),"Trivial Harm",AND(J48&gt;=-J$5, J48&lt;=-J$4),"Small Harm",AND(J48&gt;=-J$6, J48&lt;=-J$5),"Moderate Harm",J48&lt;=-J$6,"Large Harm",AND(J48&gt;=0,J48&lt;=J$4),"Trivial Benefit",AND(J48&lt;=J$5, J48&gt;=J$4),"Small Benefit",AND(J48&lt;=J$6, J48&gt;=J$5),"Moderate Benefit",J48&gt;=J$6,"Large Benefit")</f>
        <v>Trivial Harm</v>
      </c>
      <c r="K50" s="45" t="str">
        <f t="array" ref="K50">_xlfn.IFS(AND(K48&lt;=0,K48&gt;=-K$4),"Trivial Harm",AND(K48&gt;=-K$5, K48&lt;=-K$4),"Small Harm",AND(K48&gt;=-K$6, K48&lt;=-K$5),"Moderate Harm",K48&lt;=-K$6,"Large Harm",AND(K48&gt;=0,K48&lt;=K$4),"Trivial Benefit",AND(K48&lt;=K$5, K48&gt;=K$4),"Small Benefit",AND(K48&lt;=K$6, K48&gt;=K$5),"Moderate Benefit",K48&gt;=K$6,"Large Benefit")</f>
        <v>Trivial Harm</v>
      </c>
      <c r="L50" s="45" t="str">
        <f t="array" ref="L50">_xlfn.IFS(AND(L48&lt;=0,L48&gt;=-L$4),"Trivial Harm",AND(L48&gt;=-L$5, L48&lt;=-L$4),"Small Harm",AND(L48&gt;=-L$6, L48&lt;=-L$5),"Moderate Harm",L48&lt;=-L$6,"Large Harm",AND(L48&gt;=0,L48&lt;=L$4),"Trivial Benefit",AND(L48&lt;=L$5, L48&gt;=L$4),"Small Benefit",AND(L48&lt;=L$6, L48&gt;=L$5),"Moderate Benefit",L48&gt;=L$6,"Large Benefit")</f>
        <v>Trivial Harm</v>
      </c>
    </row>
    <row r="51" spans="1:12" x14ac:dyDescent="0.3">
      <c r="A51" s="96" t="s">
        <v>82</v>
      </c>
      <c r="B51" s="45">
        <f t="shared" ref="B51:K51" si="11">(B48/B$3)/1000</f>
        <v>0</v>
      </c>
      <c r="C51" s="45">
        <f t="shared" si="11"/>
        <v>0</v>
      </c>
      <c r="D51" s="45">
        <f t="shared" si="11"/>
        <v>0</v>
      </c>
      <c r="E51" s="45">
        <f t="shared" si="11"/>
        <v>0</v>
      </c>
      <c r="F51" s="45">
        <f t="shared" si="11"/>
        <v>0</v>
      </c>
      <c r="G51" s="45">
        <f t="shared" si="11"/>
        <v>0</v>
      </c>
      <c r="H51" s="45">
        <f t="shared" si="11"/>
        <v>0</v>
      </c>
      <c r="I51" s="45">
        <f t="shared" si="11"/>
        <v>0</v>
      </c>
      <c r="J51" s="45">
        <f t="shared" si="11"/>
        <v>0</v>
      </c>
      <c r="K51" s="45">
        <f t="shared" si="11"/>
        <v>0</v>
      </c>
      <c r="L51" s="45">
        <f>SUM(B51:K51)</f>
        <v>0</v>
      </c>
    </row>
    <row r="52" spans="1:12" x14ac:dyDescent="0.3">
      <c r="A52" s="4" t="s">
        <v>141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x14ac:dyDescent="0.3">
      <c r="A53" s="4" t="s">
        <v>77</v>
      </c>
    </row>
    <row r="54" spans="1:12" x14ac:dyDescent="0.3">
      <c r="A54" s="4" t="s">
        <v>81</v>
      </c>
      <c r="B54" s="45" t="str">
        <f t="array" ref="B54">_xlfn.IFS(AND(B52&lt;=0,B52&gt;=-B$4),"Trivial Harm",AND(B52&gt;=-B$5, B52&lt;=-B$4),"Small Harm",AND(B52&gt;=-B$6, B52&lt;=-B$5),"Moderate Harm",B52&lt;=-B$6,"Large Harm",AND(B52&gt;=0,B52&lt;=B$4),"Trivial Benefit",AND(B52&lt;=B$5, B52&gt;=B$4),"Small Benefit",AND(B52&lt;=B$6, B52&gt;=B$5),"Moderate Benefit",B52&gt;=B$6,"Large Benefit")</f>
        <v>Trivial Harm</v>
      </c>
      <c r="C54" s="45" t="str">
        <f t="array" ref="C54">_xlfn.IFS(AND(C52&lt;=0,C52&gt;=-C$4),"Trivial Harm",AND(C52&gt;=-C$5, C52&lt;=-C$4),"Small Harm",AND(C52&gt;=-C$6, C52&lt;=-C$5),"Moderate Harm",C52&lt;=-C$6,"Large Harm",AND(C52&gt;=0,C52&lt;=C$4),"Trivial Benefit",AND(C52&lt;=C$5, C52&gt;=C$4),"Small Benefit",AND(C52&lt;=C$6, C52&gt;=C$5),"Moderate Benefit",C52&gt;=C$6,"Large Benefit")</f>
        <v>Trivial Harm</v>
      </c>
      <c r="D54" s="45" t="str">
        <f t="array" ref="D54">_xlfn.IFS(AND(D52&lt;=0,D52&gt;=-D$4),"Trivial Harm",AND(D52&gt;=-D$5, D52&lt;=-D$4),"Small Harm",AND(D52&gt;=-D$6, D52&lt;=-D$5),"Moderate Harm",D52&lt;=-D$6,"Large Harm",AND(D52&gt;=0,D52&lt;=D$4),"Trivial Benefit",AND(D52&lt;=D$5, D52&gt;=D$4),"Small Benefit",AND(D52&lt;=D$6, D52&gt;=D$5),"Moderate Benefit",D52&gt;=D$6,"Large Benefit")</f>
        <v>Trivial Harm</v>
      </c>
      <c r="E54" s="45" t="str">
        <f t="array" ref="E54">_xlfn.IFS(AND(E52&lt;=0,E52&gt;=-E$4),"Trivial Harm",AND(E52&gt;=-E$5, E52&lt;=-E$4),"Small Harm",AND(E52&gt;=-E$6, E52&lt;=-E$5),"Moderate Harm",E52&lt;=-E$6,"Large Harm",AND(E52&gt;=0,E52&lt;=E$4),"Trivial Benefit",AND(E52&lt;=E$5, E52&gt;=E$4),"Small Benefit",AND(E52&lt;=E$6, E52&gt;=E$5),"Moderate Benefit",E52&gt;=E$6,"Large Benefit")</f>
        <v>Trivial Harm</v>
      </c>
      <c r="F54" s="45" t="str">
        <f t="array" ref="F54">_xlfn.IFS(AND(F52&lt;=0,F52&gt;=-F$4),"Trivial Harm",AND(F52&gt;=-F$5, F52&lt;=-F$4),"Small Harm",AND(F52&gt;=-F$6, F52&lt;=-F$5),"Moderate Harm",F52&lt;=-F$6,"Large Harm",AND(F52&gt;=0,F52&lt;=F$4),"Trivial Benefit",AND(F52&lt;=F$5, F52&gt;=F$4),"Small Benefit",AND(F52&lt;=F$6, F52&gt;=F$5),"Moderate Benefit",F52&gt;=F$6,"Large Benefit")</f>
        <v>Trivial Harm</v>
      </c>
      <c r="G54" s="45" t="str">
        <f t="array" ref="G54">_xlfn.IFS(AND(G52&lt;=0,G52&gt;=-G$4),"Trivial Harm",AND(G52&gt;=-G$5, G52&lt;=-G$4),"Small Harm",AND(G52&gt;=-G$6, G52&lt;=-G$5),"Moderate Harm",G52&lt;=-G$6,"Large Harm",AND(G52&gt;=0,G52&lt;=G$4),"Trivial Benefit",AND(G52&lt;=G$5, G52&gt;=G$4),"Small Benefit",AND(G52&lt;=G$6, G52&gt;=G$5),"Moderate Benefit",G52&gt;=G$6,"Large Benefit")</f>
        <v>Trivial Harm</v>
      </c>
      <c r="H54" s="45" t="str">
        <f t="array" ref="H54">_xlfn.IFS(AND(H52&lt;=0,H52&gt;=-H$4),"Trivial Harm",AND(H52&gt;=-H$5, H52&lt;=-H$4),"Small Harm",AND(H52&gt;=-H$6, H52&lt;=-H$5),"Moderate Harm",H52&lt;=-H$6,"Large Harm",AND(H52&gt;=0,H52&lt;=H$4),"Trivial Benefit",AND(H52&lt;=H$5, H52&gt;=H$4),"Small Benefit",AND(H52&lt;=H$6, H52&gt;=H$5),"Moderate Benefit",H52&gt;=H$6,"Large Benefit")</f>
        <v>Trivial Harm</v>
      </c>
      <c r="I54" s="45" t="str">
        <f t="array" ref="I54">_xlfn.IFS(AND(I52&lt;=0,I52&gt;=-I$4),"Trivial Harm",AND(I52&gt;=-I$5, I52&lt;=-I$4),"Small Harm",AND(I52&gt;=-I$6, I52&lt;=-I$5),"Moderate Harm",I52&lt;=-I$6,"Large Harm",AND(I52&gt;=0,I52&lt;=I$4),"Trivial Benefit",AND(I52&lt;=I$5, I52&gt;=I$4),"Small Benefit",AND(I52&lt;=I$6, I52&gt;=I$5),"Moderate Benefit",I52&gt;=I$6,"Large Benefit")</f>
        <v>Trivial Harm</v>
      </c>
      <c r="J54" s="45" t="str">
        <f t="array" ref="J54">_xlfn.IFS(AND(J52&lt;=0,J52&gt;=-J$4),"Trivial Harm",AND(J52&gt;=-J$5, J52&lt;=-J$4),"Small Harm",AND(J52&gt;=-J$6, J52&lt;=-J$5),"Moderate Harm",J52&lt;=-J$6,"Large Harm",AND(J52&gt;=0,J52&lt;=J$4),"Trivial Benefit",AND(J52&lt;=J$5, J52&gt;=J$4),"Small Benefit",AND(J52&lt;=J$6, J52&gt;=J$5),"Moderate Benefit",J52&gt;=J$6,"Large Benefit")</f>
        <v>Trivial Harm</v>
      </c>
      <c r="K54" s="45" t="str">
        <f t="array" ref="K54">_xlfn.IFS(AND(K52&lt;=0,K52&gt;=-K$4),"Trivial Harm",AND(K52&gt;=-K$5, K52&lt;=-K$4),"Small Harm",AND(K52&gt;=-K$6, K52&lt;=-K$5),"Moderate Harm",K52&lt;=-K$6,"Large Harm",AND(K52&gt;=0,K52&lt;=K$4),"Trivial Benefit",AND(K52&lt;=K$5, K52&gt;=K$4),"Small Benefit",AND(K52&lt;=K$6, K52&gt;=K$5),"Moderate Benefit",K52&gt;=K$6,"Large Benefit")</f>
        <v>Trivial Harm</v>
      </c>
      <c r="L54" s="45" t="str">
        <f t="array" ref="L54">_xlfn.IFS(AND(L52&lt;=0,L52&gt;=-L$4),"Trivial Harm",AND(L52&gt;=-L$5, L52&lt;=-L$4),"Small Harm",AND(L52&gt;=-L$6, L52&lt;=-L$5),"Moderate Harm",L52&lt;=-L$6,"Large Harm",AND(L52&gt;=0,L52&lt;=L$4),"Trivial Benefit",AND(L52&lt;=L$5, L52&gt;=L$4),"Small Benefit",AND(L52&lt;=L$6, L52&gt;=L$5),"Moderate Benefit",L52&gt;=L$6,"Large Benefit")</f>
        <v>Trivial Harm</v>
      </c>
    </row>
    <row r="55" spans="1:12" x14ac:dyDescent="0.3">
      <c r="A55" s="96" t="s">
        <v>82</v>
      </c>
      <c r="B55" s="45">
        <f t="shared" ref="B55:K55" si="12">(B52/B$3)/1000</f>
        <v>0</v>
      </c>
      <c r="C55" s="45">
        <f t="shared" si="12"/>
        <v>0</v>
      </c>
      <c r="D55" s="45">
        <f t="shared" si="12"/>
        <v>0</v>
      </c>
      <c r="E55" s="45">
        <f t="shared" si="12"/>
        <v>0</v>
      </c>
      <c r="F55" s="45">
        <f t="shared" si="12"/>
        <v>0</v>
      </c>
      <c r="G55" s="45">
        <f t="shared" si="12"/>
        <v>0</v>
      </c>
      <c r="H55" s="45">
        <f t="shared" si="12"/>
        <v>0</v>
      </c>
      <c r="I55" s="45">
        <f t="shared" si="12"/>
        <v>0</v>
      </c>
      <c r="J55" s="45">
        <f t="shared" si="12"/>
        <v>0</v>
      </c>
      <c r="K55" s="45">
        <f t="shared" si="12"/>
        <v>0</v>
      </c>
      <c r="L55" s="45">
        <f>SUM(B55:K55)</f>
        <v>0</v>
      </c>
    </row>
    <row r="56" spans="1:12" x14ac:dyDescent="0.3">
      <c r="A56" s="4" t="s">
        <v>142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 x14ac:dyDescent="0.3">
      <c r="A57" s="4" t="s">
        <v>77</v>
      </c>
    </row>
    <row r="58" spans="1:12" x14ac:dyDescent="0.3">
      <c r="A58" s="4" t="s">
        <v>81</v>
      </c>
      <c r="B58" s="45" t="str">
        <f t="array" ref="B58">_xlfn.IFS(AND(B56&lt;=0,B56&gt;=-B$4),"Trivial Harm",AND(B56&gt;=-B$5, B56&lt;=-B$4),"Small Harm",AND(B56&gt;=-B$6, B56&lt;=-B$5),"Moderate Harm",B56&lt;=-B$6,"Large Harm",AND(B56&gt;=0,B56&lt;=B$4),"Trivial Benefit",AND(B56&lt;=B$5, B56&gt;=B$4),"Small Benefit",AND(B56&lt;=B$6, B56&gt;=B$5),"Moderate Benefit",B56&gt;=B$6,"Large Benefit")</f>
        <v>Trivial Harm</v>
      </c>
      <c r="C58" s="45" t="str">
        <f t="array" ref="C58">_xlfn.IFS(AND(C56&lt;=0,C56&gt;=-C$4),"Trivial Harm",AND(C56&gt;=-C$5, C56&lt;=-C$4),"Small Harm",AND(C56&gt;=-C$6, C56&lt;=-C$5),"Moderate Harm",C56&lt;=-C$6,"Large Harm",AND(C56&gt;=0,C56&lt;=C$4),"Trivial Benefit",AND(C56&lt;=C$5, C56&gt;=C$4),"Small Benefit",AND(C56&lt;=C$6, C56&gt;=C$5),"Moderate Benefit",C56&gt;=C$6,"Large Benefit")</f>
        <v>Trivial Harm</v>
      </c>
      <c r="D58" s="45" t="str">
        <f t="array" ref="D58">_xlfn.IFS(AND(D56&lt;=0,D56&gt;=-D$4),"Trivial Harm",AND(D56&gt;=-D$5, D56&lt;=-D$4),"Small Harm",AND(D56&gt;=-D$6, D56&lt;=-D$5),"Moderate Harm",D56&lt;=-D$6,"Large Harm",AND(D56&gt;=0,D56&lt;=D$4),"Trivial Benefit",AND(D56&lt;=D$5, D56&gt;=D$4),"Small Benefit",AND(D56&lt;=D$6, D56&gt;=D$5),"Moderate Benefit",D56&gt;=D$6,"Large Benefit")</f>
        <v>Trivial Harm</v>
      </c>
      <c r="E58" s="45" t="str">
        <f t="array" ref="E58">_xlfn.IFS(AND(E56&lt;=0,E56&gt;=-E$4),"Trivial Harm",AND(E56&gt;=-E$5, E56&lt;=-E$4),"Small Harm",AND(E56&gt;=-E$6, E56&lt;=-E$5),"Moderate Harm",E56&lt;=-E$6,"Large Harm",AND(E56&gt;=0,E56&lt;=E$4),"Trivial Benefit",AND(E56&lt;=E$5, E56&gt;=E$4),"Small Benefit",AND(E56&lt;=E$6, E56&gt;=E$5),"Moderate Benefit",E56&gt;=E$6,"Large Benefit")</f>
        <v>Trivial Harm</v>
      </c>
      <c r="F58" s="45" t="str">
        <f t="array" ref="F58">_xlfn.IFS(AND(F56&lt;=0,F56&gt;=-F$4),"Trivial Harm",AND(F56&gt;=-F$5, F56&lt;=-F$4),"Small Harm",AND(F56&gt;=-F$6, F56&lt;=-F$5),"Moderate Harm",F56&lt;=-F$6,"Large Harm",AND(F56&gt;=0,F56&lt;=F$4),"Trivial Benefit",AND(F56&lt;=F$5, F56&gt;=F$4),"Small Benefit",AND(F56&lt;=F$6, F56&gt;=F$5),"Moderate Benefit",F56&gt;=F$6,"Large Benefit")</f>
        <v>Trivial Harm</v>
      </c>
      <c r="G58" s="45" t="str">
        <f t="array" ref="G58">_xlfn.IFS(AND(G56&lt;=0,G56&gt;=-G$4),"Trivial Harm",AND(G56&gt;=-G$5, G56&lt;=-G$4),"Small Harm",AND(G56&gt;=-G$6, G56&lt;=-G$5),"Moderate Harm",G56&lt;=-G$6,"Large Harm",AND(G56&gt;=0,G56&lt;=G$4),"Trivial Benefit",AND(G56&lt;=G$5, G56&gt;=G$4),"Small Benefit",AND(G56&lt;=G$6, G56&gt;=G$5),"Moderate Benefit",G56&gt;=G$6,"Large Benefit")</f>
        <v>Trivial Harm</v>
      </c>
      <c r="H58" s="45" t="str">
        <f t="array" ref="H58">_xlfn.IFS(AND(H56&lt;=0,H56&gt;=-H$4),"Trivial Harm",AND(H56&gt;=-H$5, H56&lt;=-H$4),"Small Harm",AND(H56&gt;=-H$6, H56&lt;=-H$5),"Moderate Harm",H56&lt;=-H$6,"Large Harm",AND(H56&gt;=0,H56&lt;=H$4),"Trivial Benefit",AND(H56&lt;=H$5, H56&gt;=H$4),"Small Benefit",AND(H56&lt;=H$6, H56&gt;=H$5),"Moderate Benefit",H56&gt;=H$6,"Large Benefit")</f>
        <v>Trivial Harm</v>
      </c>
      <c r="I58" s="45" t="str">
        <f t="array" ref="I58">_xlfn.IFS(AND(I56&lt;=0,I56&gt;=-I$4),"Trivial Harm",AND(I56&gt;=-I$5, I56&lt;=-I$4),"Small Harm",AND(I56&gt;=-I$6, I56&lt;=-I$5),"Moderate Harm",I56&lt;=-I$6,"Large Harm",AND(I56&gt;=0,I56&lt;=I$4),"Trivial Benefit",AND(I56&lt;=I$5, I56&gt;=I$4),"Small Benefit",AND(I56&lt;=I$6, I56&gt;=I$5),"Moderate Benefit",I56&gt;=I$6,"Large Benefit")</f>
        <v>Trivial Harm</v>
      </c>
      <c r="J58" s="45" t="str">
        <f t="array" ref="J58">_xlfn.IFS(AND(J56&lt;=0,J56&gt;=-J$4),"Trivial Harm",AND(J56&gt;=-J$5, J56&lt;=-J$4),"Small Harm",AND(J56&gt;=-J$6, J56&lt;=-J$5),"Moderate Harm",J56&lt;=-J$6,"Large Harm",AND(J56&gt;=0,J56&lt;=J$4),"Trivial Benefit",AND(J56&lt;=J$5, J56&gt;=J$4),"Small Benefit",AND(J56&lt;=J$6, J56&gt;=J$5),"Moderate Benefit",J56&gt;=J$6,"Large Benefit")</f>
        <v>Trivial Harm</v>
      </c>
      <c r="K58" s="45" t="str">
        <f t="array" ref="K58">_xlfn.IFS(AND(K56&lt;=0,K56&gt;=-K$4),"Trivial Harm",AND(K56&gt;=-K$5, K56&lt;=-K$4),"Small Harm",AND(K56&gt;=-K$6, K56&lt;=-K$5),"Moderate Harm",K56&lt;=-K$6,"Large Harm",AND(K56&gt;=0,K56&lt;=K$4),"Trivial Benefit",AND(K56&lt;=K$5, K56&gt;=K$4),"Small Benefit",AND(K56&lt;=K$6, K56&gt;=K$5),"Moderate Benefit",K56&gt;=K$6,"Large Benefit")</f>
        <v>Trivial Harm</v>
      </c>
      <c r="L58" s="45" t="str">
        <f t="array" ref="L58">_xlfn.IFS(AND(L56&lt;=0,L56&gt;=-L$4),"Trivial Harm",AND(L56&gt;=-L$5, L56&lt;=-L$4),"Small Harm",AND(L56&gt;=-L$6, L56&lt;=-L$5),"Moderate Harm",L56&lt;=-L$6,"Large Harm",AND(L56&gt;=0,L56&lt;=L$4),"Trivial Benefit",AND(L56&lt;=L$5, L56&gt;=L$4),"Small Benefit",AND(L56&lt;=L$6, L56&gt;=L$5),"Moderate Benefit",L56&gt;=L$6,"Large Benefit")</f>
        <v>Trivial Harm</v>
      </c>
    </row>
    <row r="59" spans="1:12" x14ac:dyDescent="0.3">
      <c r="A59" s="96" t="s">
        <v>82</v>
      </c>
      <c r="B59" s="45">
        <f t="shared" ref="B59:K59" si="13">(B56/B$3)/1000</f>
        <v>0</v>
      </c>
      <c r="C59" s="45">
        <f t="shared" si="13"/>
        <v>0</v>
      </c>
      <c r="D59" s="45">
        <f t="shared" si="13"/>
        <v>0</v>
      </c>
      <c r="E59" s="45">
        <f t="shared" si="13"/>
        <v>0</v>
      </c>
      <c r="F59" s="45">
        <f t="shared" si="13"/>
        <v>0</v>
      </c>
      <c r="G59" s="45">
        <f t="shared" si="13"/>
        <v>0</v>
      </c>
      <c r="H59" s="45">
        <f t="shared" si="13"/>
        <v>0</v>
      </c>
      <c r="I59" s="45">
        <f t="shared" si="13"/>
        <v>0</v>
      </c>
      <c r="J59" s="45">
        <f t="shared" si="13"/>
        <v>0</v>
      </c>
      <c r="K59" s="45">
        <f t="shared" si="13"/>
        <v>0</v>
      </c>
      <c r="L59" s="45">
        <f>SUM(B59:K59)</f>
        <v>0</v>
      </c>
    </row>
    <row r="60" spans="1:12" x14ac:dyDescent="0.3">
      <c r="A60" s="4" t="s">
        <v>143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x14ac:dyDescent="0.3">
      <c r="A61" s="4" t="s">
        <v>77</v>
      </c>
    </row>
    <row r="62" spans="1:12" x14ac:dyDescent="0.3">
      <c r="A62" s="4" t="s">
        <v>81</v>
      </c>
      <c r="B62" s="45" t="str">
        <f t="array" ref="B62">_xlfn.IFS(AND(B60&lt;=0,B60&gt;=-B$4),"Trivial Harm",AND(B60&gt;=-B$5, B60&lt;=-B$4),"Small Harm",AND(B60&gt;=-B$6, B60&lt;=-B$5),"Moderate Harm",B60&lt;=-B$6,"Large Harm",AND(B60&gt;=0,B60&lt;=B$4),"Trivial Benefit",AND(B60&lt;=B$5, B60&gt;=B$4),"Small Benefit",AND(B60&lt;=B$6, B60&gt;=B$5),"Moderate Benefit",B60&gt;=B$6,"Large Benefit")</f>
        <v>Trivial Harm</v>
      </c>
      <c r="C62" s="45" t="str">
        <f t="array" ref="C62">_xlfn.IFS(AND(C60&lt;=0,C60&gt;=-C$4),"Trivial Harm",AND(C60&gt;=-C$5, C60&lt;=-C$4),"Small Harm",AND(C60&gt;=-C$6, C60&lt;=-C$5),"Moderate Harm",C60&lt;=-C$6,"Large Harm",AND(C60&gt;=0,C60&lt;=C$4),"Trivial Benefit",AND(C60&lt;=C$5, C60&gt;=C$4),"Small Benefit",AND(C60&lt;=C$6, C60&gt;=C$5),"Moderate Benefit",C60&gt;=C$6,"Large Benefit")</f>
        <v>Trivial Harm</v>
      </c>
      <c r="D62" s="45" t="str">
        <f t="array" ref="D62">_xlfn.IFS(AND(D60&lt;=0,D60&gt;=-D$4),"Trivial Harm",AND(D60&gt;=-D$5, D60&lt;=-D$4),"Small Harm",AND(D60&gt;=-D$6, D60&lt;=-D$5),"Moderate Harm",D60&lt;=-D$6,"Large Harm",AND(D60&gt;=0,D60&lt;=D$4),"Trivial Benefit",AND(D60&lt;=D$5, D60&gt;=D$4),"Small Benefit",AND(D60&lt;=D$6, D60&gt;=D$5),"Moderate Benefit",D60&gt;=D$6,"Large Benefit")</f>
        <v>Trivial Harm</v>
      </c>
      <c r="E62" s="45" t="str">
        <f t="array" ref="E62">_xlfn.IFS(AND(E60&lt;=0,E60&gt;=-E$4),"Trivial Harm",AND(E60&gt;=-E$5, E60&lt;=-E$4),"Small Harm",AND(E60&gt;=-E$6, E60&lt;=-E$5),"Moderate Harm",E60&lt;=-E$6,"Large Harm",AND(E60&gt;=0,E60&lt;=E$4),"Trivial Benefit",AND(E60&lt;=E$5, E60&gt;=E$4),"Small Benefit",AND(E60&lt;=E$6, E60&gt;=E$5),"Moderate Benefit",E60&gt;=E$6,"Large Benefit")</f>
        <v>Trivial Harm</v>
      </c>
      <c r="F62" s="45" t="str">
        <f t="array" ref="F62">_xlfn.IFS(AND(F60&lt;=0,F60&gt;=-F$4),"Trivial Harm",AND(F60&gt;=-F$5, F60&lt;=-F$4),"Small Harm",AND(F60&gt;=-F$6, F60&lt;=-F$5),"Moderate Harm",F60&lt;=-F$6,"Large Harm",AND(F60&gt;=0,F60&lt;=F$4),"Trivial Benefit",AND(F60&lt;=F$5, F60&gt;=F$4),"Small Benefit",AND(F60&lt;=F$6, F60&gt;=F$5),"Moderate Benefit",F60&gt;=F$6,"Large Benefit")</f>
        <v>Trivial Harm</v>
      </c>
      <c r="G62" s="45" t="str">
        <f t="array" ref="G62">_xlfn.IFS(AND(G60&lt;=0,G60&gt;=-G$4),"Trivial Harm",AND(G60&gt;=-G$5, G60&lt;=-G$4),"Small Harm",AND(G60&gt;=-G$6, G60&lt;=-G$5),"Moderate Harm",G60&lt;=-G$6,"Large Harm",AND(G60&gt;=0,G60&lt;=G$4),"Trivial Benefit",AND(G60&lt;=G$5, G60&gt;=G$4),"Small Benefit",AND(G60&lt;=G$6, G60&gt;=G$5),"Moderate Benefit",G60&gt;=G$6,"Large Benefit")</f>
        <v>Trivial Harm</v>
      </c>
      <c r="H62" s="45" t="str">
        <f t="array" ref="H62">_xlfn.IFS(AND(H60&lt;=0,H60&gt;=-H$4),"Trivial Harm",AND(H60&gt;=-H$5, H60&lt;=-H$4),"Small Harm",AND(H60&gt;=-H$6, H60&lt;=-H$5),"Moderate Harm",H60&lt;=-H$6,"Large Harm",AND(H60&gt;=0,H60&lt;=H$4),"Trivial Benefit",AND(H60&lt;=H$5, H60&gt;=H$4),"Small Benefit",AND(H60&lt;=H$6, H60&gt;=H$5),"Moderate Benefit",H60&gt;=H$6,"Large Benefit")</f>
        <v>Trivial Harm</v>
      </c>
      <c r="I62" s="45" t="str">
        <f t="array" ref="I62">_xlfn.IFS(AND(I60&lt;=0,I60&gt;=-I$4),"Trivial Harm",AND(I60&gt;=-I$5, I60&lt;=-I$4),"Small Harm",AND(I60&gt;=-I$6, I60&lt;=-I$5),"Moderate Harm",I60&lt;=-I$6,"Large Harm",AND(I60&gt;=0,I60&lt;=I$4),"Trivial Benefit",AND(I60&lt;=I$5, I60&gt;=I$4),"Small Benefit",AND(I60&lt;=I$6, I60&gt;=I$5),"Moderate Benefit",I60&gt;=I$6,"Large Benefit")</f>
        <v>Trivial Harm</v>
      </c>
      <c r="J62" s="45" t="str">
        <f t="array" ref="J62">_xlfn.IFS(AND(J60&lt;=0,J60&gt;=-J$4),"Trivial Harm",AND(J60&gt;=-J$5, J60&lt;=-J$4),"Small Harm",AND(J60&gt;=-J$6, J60&lt;=-J$5),"Moderate Harm",J60&lt;=-J$6,"Large Harm",AND(J60&gt;=0,J60&lt;=J$4),"Trivial Benefit",AND(J60&lt;=J$5, J60&gt;=J$4),"Small Benefit",AND(J60&lt;=J$6, J60&gt;=J$5),"Moderate Benefit",J60&gt;=J$6,"Large Benefit")</f>
        <v>Trivial Harm</v>
      </c>
      <c r="K62" s="45" t="str">
        <f t="array" ref="K62">_xlfn.IFS(AND(K60&lt;=0,K60&gt;=-K$4),"Trivial Harm",AND(K60&gt;=-K$5, K60&lt;=-K$4),"Small Harm",AND(K60&gt;=-K$6, K60&lt;=-K$5),"Moderate Harm",K60&lt;=-K$6,"Large Harm",AND(K60&gt;=0,K60&lt;=K$4),"Trivial Benefit",AND(K60&lt;=K$5, K60&gt;=K$4),"Small Benefit",AND(K60&lt;=K$6, K60&gt;=K$5),"Moderate Benefit",K60&gt;=K$6,"Large Benefit")</f>
        <v>Trivial Harm</v>
      </c>
      <c r="L62" s="45" t="str">
        <f t="array" ref="L62">_xlfn.IFS(AND(L60&lt;=0,L60&gt;=-L$4),"Trivial Harm",AND(L60&gt;=-L$5, L60&lt;=-L$4),"Small Harm",AND(L60&gt;=-L$6, L60&lt;=-L$5),"Moderate Harm",L60&lt;=-L$6,"Large Harm",AND(L60&gt;=0,L60&lt;=L$4),"Trivial Benefit",AND(L60&lt;=L$5, L60&gt;=L$4),"Small Benefit",AND(L60&lt;=L$6, L60&gt;=L$5),"Moderate Benefit",L60&gt;=L$6,"Large Benefit")</f>
        <v>Trivial Harm</v>
      </c>
    </row>
    <row r="63" spans="1:12" x14ac:dyDescent="0.3">
      <c r="A63" s="96" t="s">
        <v>82</v>
      </c>
      <c r="B63" s="45">
        <f t="shared" ref="B63:K63" si="14">(B60/B$3)/1000</f>
        <v>0</v>
      </c>
      <c r="C63" s="45">
        <f t="shared" si="14"/>
        <v>0</v>
      </c>
      <c r="D63" s="45">
        <f t="shared" si="14"/>
        <v>0</v>
      </c>
      <c r="E63" s="45">
        <f t="shared" si="14"/>
        <v>0</v>
      </c>
      <c r="F63" s="45">
        <f t="shared" si="14"/>
        <v>0</v>
      </c>
      <c r="G63" s="45">
        <f t="shared" si="14"/>
        <v>0</v>
      </c>
      <c r="H63" s="45">
        <f t="shared" si="14"/>
        <v>0</v>
      </c>
      <c r="I63" s="45">
        <f t="shared" si="14"/>
        <v>0</v>
      </c>
      <c r="J63" s="45">
        <f t="shared" si="14"/>
        <v>0</v>
      </c>
      <c r="K63" s="45">
        <f t="shared" si="14"/>
        <v>0</v>
      </c>
      <c r="L63" s="45">
        <f>SUM(B63:K63)</f>
        <v>0</v>
      </c>
    </row>
    <row r="64" spans="1:12" x14ac:dyDescent="0.3">
      <c r="A64" s="4" t="s">
        <v>144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 x14ac:dyDescent="0.3">
      <c r="A65" s="4" t="s">
        <v>77</v>
      </c>
    </row>
    <row r="66" spans="1:12" x14ac:dyDescent="0.3">
      <c r="A66" s="4" t="s">
        <v>81</v>
      </c>
      <c r="B66" s="45" t="str">
        <f t="array" ref="B66">_xlfn.IFS(AND(B64&lt;=0,B64&gt;=-B$4),"Trivial Harm",AND(B64&gt;=-B$5, B64&lt;=-B$4),"Small Harm",AND(B64&gt;=-B$6, B64&lt;=-B$5),"Moderate Harm",B64&lt;=-B$6,"Large Harm",AND(B64&gt;=0,B64&lt;=B$4),"Trivial Benefit",AND(B64&lt;=B$5, B64&gt;=B$4),"Small Benefit",AND(B64&lt;=B$6, B64&gt;=B$5),"Moderate Benefit",B64&gt;=B$6,"Large Benefit")</f>
        <v>Trivial Harm</v>
      </c>
      <c r="C66" s="45" t="str">
        <f t="array" ref="C66">_xlfn.IFS(AND(C64&lt;=0,C64&gt;=-C$4),"Trivial Harm",AND(C64&gt;=-C$5, C64&lt;=-C$4),"Small Harm",AND(C64&gt;=-C$6, C64&lt;=-C$5),"Moderate Harm",C64&lt;=-C$6,"Large Harm",AND(C64&gt;=0,C64&lt;=C$4),"Trivial Benefit",AND(C64&lt;=C$5, C64&gt;=C$4),"Small Benefit",AND(C64&lt;=C$6, C64&gt;=C$5),"Moderate Benefit",C64&gt;=C$6,"Large Benefit")</f>
        <v>Trivial Harm</v>
      </c>
      <c r="D66" s="45" t="str">
        <f t="array" ref="D66">_xlfn.IFS(AND(D64&lt;=0,D64&gt;=-D$4),"Trivial Harm",AND(D64&gt;=-D$5, D64&lt;=-D$4),"Small Harm",AND(D64&gt;=-D$6, D64&lt;=-D$5),"Moderate Harm",D64&lt;=-D$6,"Large Harm",AND(D64&gt;=0,D64&lt;=D$4),"Trivial Benefit",AND(D64&lt;=D$5, D64&gt;=D$4),"Small Benefit",AND(D64&lt;=D$6, D64&gt;=D$5),"Moderate Benefit",D64&gt;=D$6,"Large Benefit")</f>
        <v>Trivial Harm</v>
      </c>
      <c r="E66" s="45" t="str">
        <f t="array" ref="E66">_xlfn.IFS(AND(E64&lt;=0,E64&gt;=-E$4),"Trivial Harm",AND(E64&gt;=-E$5, E64&lt;=-E$4),"Small Harm",AND(E64&gt;=-E$6, E64&lt;=-E$5),"Moderate Harm",E64&lt;=-E$6,"Large Harm",AND(E64&gt;=0,E64&lt;=E$4),"Trivial Benefit",AND(E64&lt;=E$5, E64&gt;=E$4),"Small Benefit",AND(E64&lt;=E$6, E64&gt;=E$5),"Moderate Benefit",E64&gt;=E$6,"Large Benefit")</f>
        <v>Trivial Harm</v>
      </c>
      <c r="F66" s="45" t="str">
        <f t="array" ref="F66">_xlfn.IFS(AND(F64&lt;=0,F64&gt;=-F$4),"Trivial Harm",AND(F64&gt;=-F$5, F64&lt;=-F$4),"Small Harm",AND(F64&gt;=-F$6, F64&lt;=-F$5),"Moderate Harm",F64&lt;=-F$6,"Large Harm",AND(F64&gt;=0,F64&lt;=F$4),"Trivial Benefit",AND(F64&lt;=F$5, F64&gt;=F$4),"Small Benefit",AND(F64&lt;=F$6, F64&gt;=F$5),"Moderate Benefit",F64&gt;=F$6,"Large Benefit")</f>
        <v>Trivial Harm</v>
      </c>
      <c r="G66" s="45" t="str">
        <f t="array" ref="G66">_xlfn.IFS(AND(G64&lt;=0,G64&gt;=-G$4),"Trivial Harm",AND(G64&gt;=-G$5, G64&lt;=-G$4),"Small Harm",AND(G64&gt;=-G$6, G64&lt;=-G$5),"Moderate Harm",G64&lt;=-G$6,"Large Harm",AND(G64&gt;=0,G64&lt;=G$4),"Trivial Benefit",AND(G64&lt;=G$5, G64&gt;=G$4),"Small Benefit",AND(G64&lt;=G$6, G64&gt;=G$5),"Moderate Benefit",G64&gt;=G$6,"Large Benefit")</f>
        <v>Trivial Harm</v>
      </c>
      <c r="H66" s="45" t="str">
        <f t="array" ref="H66">_xlfn.IFS(AND(H64&lt;=0,H64&gt;=-H$4),"Trivial Harm",AND(H64&gt;=-H$5, H64&lt;=-H$4),"Small Harm",AND(H64&gt;=-H$6, H64&lt;=-H$5),"Moderate Harm",H64&lt;=-H$6,"Large Harm",AND(H64&gt;=0,H64&lt;=H$4),"Trivial Benefit",AND(H64&lt;=H$5, H64&gt;=H$4),"Small Benefit",AND(H64&lt;=H$6, H64&gt;=H$5),"Moderate Benefit",H64&gt;=H$6,"Large Benefit")</f>
        <v>Trivial Harm</v>
      </c>
      <c r="I66" s="45" t="str">
        <f t="array" ref="I66">_xlfn.IFS(AND(I64&lt;=0,I64&gt;=-I$4),"Trivial Harm",AND(I64&gt;=-I$5, I64&lt;=-I$4),"Small Harm",AND(I64&gt;=-I$6, I64&lt;=-I$5),"Moderate Harm",I64&lt;=-I$6,"Large Harm",AND(I64&gt;=0,I64&lt;=I$4),"Trivial Benefit",AND(I64&lt;=I$5, I64&gt;=I$4),"Small Benefit",AND(I64&lt;=I$6, I64&gt;=I$5),"Moderate Benefit",I64&gt;=I$6,"Large Benefit")</f>
        <v>Trivial Harm</v>
      </c>
      <c r="J66" s="45" t="str">
        <f t="array" ref="J66">_xlfn.IFS(AND(J64&lt;=0,J64&gt;=-J$4),"Trivial Harm",AND(J64&gt;=-J$5, J64&lt;=-J$4),"Small Harm",AND(J64&gt;=-J$6, J64&lt;=-J$5),"Moderate Harm",J64&lt;=-J$6,"Large Harm",AND(J64&gt;=0,J64&lt;=J$4),"Trivial Benefit",AND(J64&lt;=J$5, J64&gt;=J$4),"Small Benefit",AND(J64&lt;=J$6, J64&gt;=J$5),"Moderate Benefit",J64&gt;=J$6,"Large Benefit")</f>
        <v>Trivial Harm</v>
      </c>
      <c r="K66" s="45" t="str">
        <f t="array" ref="K66">_xlfn.IFS(AND(K64&lt;=0,K64&gt;=-K$4),"Trivial Harm",AND(K64&gt;=-K$5, K64&lt;=-K$4),"Small Harm",AND(K64&gt;=-K$6, K64&lt;=-K$5),"Moderate Harm",K64&lt;=-K$6,"Large Harm",AND(K64&gt;=0,K64&lt;=K$4),"Trivial Benefit",AND(K64&lt;=K$5, K64&gt;=K$4),"Small Benefit",AND(K64&lt;=K$6, K64&gt;=K$5),"Moderate Benefit",K64&gt;=K$6,"Large Benefit")</f>
        <v>Trivial Harm</v>
      </c>
      <c r="L66" s="45" t="str">
        <f t="array" ref="L66">_xlfn.IFS(AND(L64&lt;=0,L64&gt;=-L$4),"Trivial Harm",AND(L64&gt;=-L$5, L64&lt;=-L$4),"Small Harm",AND(L64&gt;=-L$6, L64&lt;=-L$5),"Moderate Harm",L64&lt;=-L$6,"Large Harm",AND(L64&gt;=0,L64&lt;=L$4),"Trivial Benefit",AND(L64&lt;=L$5, L64&gt;=L$4),"Small Benefit",AND(L64&lt;=L$6, L64&gt;=L$5),"Moderate Benefit",L64&gt;=L$6,"Large Benefit")</f>
        <v>Trivial Harm</v>
      </c>
    </row>
    <row r="67" spans="1:12" x14ac:dyDescent="0.3">
      <c r="A67" s="96" t="s">
        <v>82</v>
      </c>
      <c r="B67" s="45">
        <f t="shared" ref="B67:K67" si="15">(B64/B$3)/1000</f>
        <v>0</v>
      </c>
      <c r="C67" s="45">
        <f t="shared" si="15"/>
        <v>0</v>
      </c>
      <c r="D67" s="45">
        <f t="shared" si="15"/>
        <v>0</v>
      </c>
      <c r="E67" s="45">
        <f t="shared" si="15"/>
        <v>0</v>
      </c>
      <c r="F67" s="45">
        <f t="shared" si="15"/>
        <v>0</v>
      </c>
      <c r="G67" s="45">
        <f t="shared" si="15"/>
        <v>0</v>
      </c>
      <c r="H67" s="45">
        <f t="shared" si="15"/>
        <v>0</v>
      </c>
      <c r="I67" s="45">
        <f t="shared" si="15"/>
        <v>0</v>
      </c>
      <c r="J67" s="45">
        <f t="shared" si="15"/>
        <v>0</v>
      </c>
      <c r="K67" s="45">
        <f t="shared" si="15"/>
        <v>0</v>
      </c>
      <c r="L67" s="45">
        <f>SUM(B67:K67)</f>
        <v>0</v>
      </c>
    </row>
    <row r="68" spans="1:12" x14ac:dyDescent="0.3">
      <c r="A68" s="4" t="s">
        <v>145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1:12" x14ac:dyDescent="0.3">
      <c r="A69" s="4" t="s">
        <v>77</v>
      </c>
    </row>
    <row r="70" spans="1:12" x14ac:dyDescent="0.3">
      <c r="A70" s="4" t="s">
        <v>81</v>
      </c>
      <c r="B70" s="45" t="str">
        <f t="array" ref="B70">_xlfn.IFS(AND(B68&lt;=0,B68&gt;=-B$4),"Trivial Harm",AND(B68&gt;=-B$5, B68&lt;=-B$4),"Small Harm",AND(B68&gt;=-B$6, B68&lt;=-B$5),"Moderate Harm",B68&lt;=-B$6,"Large Harm",AND(B68&gt;=0,B68&lt;=B$4),"Trivial Benefit",AND(B68&lt;=B$5, B68&gt;=B$4),"Small Benefit",AND(B68&lt;=B$6, B68&gt;=B$5),"Moderate Benefit",B68&gt;=B$6,"Large Benefit")</f>
        <v>Trivial Harm</v>
      </c>
      <c r="C70" s="45" t="str">
        <f t="array" ref="C70">_xlfn.IFS(AND(C68&lt;=0,C68&gt;=-C$4),"Trivial Harm",AND(C68&gt;=-C$5, C68&lt;=-C$4),"Small Harm",AND(C68&gt;=-C$6, C68&lt;=-C$5),"Moderate Harm",C68&lt;=-C$6,"Large Harm",AND(C68&gt;=0,C68&lt;=C$4),"Trivial Benefit",AND(C68&lt;=C$5, C68&gt;=C$4),"Small Benefit",AND(C68&lt;=C$6, C68&gt;=C$5),"Moderate Benefit",C68&gt;=C$6,"Large Benefit")</f>
        <v>Trivial Harm</v>
      </c>
      <c r="D70" s="45" t="str">
        <f t="array" ref="D70">_xlfn.IFS(AND(D68&lt;=0,D68&gt;=-D$4),"Trivial Harm",AND(D68&gt;=-D$5, D68&lt;=-D$4),"Small Harm",AND(D68&gt;=-D$6, D68&lt;=-D$5),"Moderate Harm",D68&lt;=-D$6,"Large Harm",AND(D68&gt;=0,D68&lt;=D$4),"Trivial Benefit",AND(D68&lt;=D$5, D68&gt;=D$4),"Small Benefit",AND(D68&lt;=D$6, D68&gt;=D$5),"Moderate Benefit",D68&gt;=D$6,"Large Benefit")</f>
        <v>Trivial Harm</v>
      </c>
      <c r="E70" s="45" t="str">
        <f t="array" ref="E70">_xlfn.IFS(AND(E68&lt;=0,E68&gt;=-E$4),"Trivial Harm",AND(E68&gt;=-E$5, E68&lt;=-E$4),"Small Harm",AND(E68&gt;=-E$6, E68&lt;=-E$5),"Moderate Harm",E68&lt;=-E$6,"Large Harm",AND(E68&gt;=0,E68&lt;=E$4),"Trivial Benefit",AND(E68&lt;=E$5, E68&gt;=E$4),"Small Benefit",AND(E68&lt;=E$6, E68&gt;=E$5),"Moderate Benefit",E68&gt;=E$6,"Large Benefit")</f>
        <v>Trivial Harm</v>
      </c>
      <c r="F70" s="45" t="str">
        <f t="array" ref="F70">_xlfn.IFS(AND(F68&lt;=0,F68&gt;=-F$4),"Trivial Harm",AND(F68&gt;=-F$5, F68&lt;=-F$4),"Small Harm",AND(F68&gt;=-F$6, F68&lt;=-F$5),"Moderate Harm",F68&lt;=-F$6,"Large Harm",AND(F68&gt;=0,F68&lt;=F$4),"Trivial Benefit",AND(F68&lt;=F$5, F68&gt;=F$4),"Small Benefit",AND(F68&lt;=F$6, F68&gt;=F$5),"Moderate Benefit",F68&gt;=F$6,"Large Benefit")</f>
        <v>Trivial Harm</v>
      </c>
      <c r="G70" s="45" t="str">
        <f t="array" ref="G70">_xlfn.IFS(AND(G68&lt;=0,G68&gt;=-G$4),"Trivial Harm",AND(G68&gt;=-G$5, G68&lt;=-G$4),"Small Harm",AND(G68&gt;=-G$6, G68&lt;=-G$5),"Moderate Harm",G68&lt;=-G$6,"Large Harm",AND(G68&gt;=0,G68&lt;=G$4),"Trivial Benefit",AND(G68&lt;=G$5, G68&gt;=G$4),"Small Benefit",AND(G68&lt;=G$6, G68&gt;=G$5),"Moderate Benefit",G68&gt;=G$6,"Large Benefit")</f>
        <v>Trivial Harm</v>
      </c>
      <c r="H70" s="45" t="str">
        <f t="array" ref="H70">_xlfn.IFS(AND(H68&lt;=0,H68&gt;=-H$4),"Trivial Harm",AND(H68&gt;=-H$5, H68&lt;=-H$4),"Small Harm",AND(H68&gt;=-H$6, H68&lt;=-H$5),"Moderate Harm",H68&lt;=-H$6,"Large Harm",AND(H68&gt;=0,H68&lt;=H$4),"Trivial Benefit",AND(H68&lt;=H$5, H68&gt;=H$4),"Small Benefit",AND(H68&lt;=H$6, H68&gt;=H$5),"Moderate Benefit",H68&gt;=H$6,"Large Benefit")</f>
        <v>Trivial Harm</v>
      </c>
      <c r="I70" s="45" t="str">
        <f t="array" ref="I70">_xlfn.IFS(AND(I68&lt;=0,I68&gt;=-I$4),"Trivial Harm",AND(I68&gt;=-I$5, I68&lt;=-I$4),"Small Harm",AND(I68&gt;=-I$6, I68&lt;=-I$5),"Moderate Harm",I68&lt;=-I$6,"Large Harm",AND(I68&gt;=0,I68&lt;=I$4),"Trivial Benefit",AND(I68&lt;=I$5, I68&gt;=I$4),"Small Benefit",AND(I68&lt;=I$6, I68&gt;=I$5),"Moderate Benefit",I68&gt;=I$6,"Large Benefit")</f>
        <v>Trivial Harm</v>
      </c>
      <c r="J70" s="45" t="str">
        <f t="array" ref="J70">_xlfn.IFS(AND(J68&lt;=0,J68&gt;=-J$4),"Trivial Harm",AND(J68&gt;=-J$5, J68&lt;=-J$4),"Small Harm",AND(J68&gt;=-J$6, J68&lt;=-J$5),"Moderate Harm",J68&lt;=-J$6,"Large Harm",AND(J68&gt;=0,J68&lt;=J$4),"Trivial Benefit",AND(J68&lt;=J$5, J68&gt;=J$4),"Small Benefit",AND(J68&lt;=J$6, J68&gt;=J$5),"Moderate Benefit",J68&gt;=J$6,"Large Benefit")</f>
        <v>Trivial Harm</v>
      </c>
      <c r="K70" s="45" t="str">
        <f t="array" ref="K70">_xlfn.IFS(AND(K68&lt;=0,K68&gt;=-K$4),"Trivial Harm",AND(K68&gt;=-K$5, K68&lt;=-K$4),"Small Harm",AND(K68&gt;=-K$6, K68&lt;=-K$5),"Moderate Harm",K68&lt;=-K$6,"Large Harm",AND(K68&gt;=0,K68&lt;=K$4),"Trivial Benefit",AND(K68&lt;=K$5, K68&gt;=K$4),"Small Benefit",AND(K68&lt;=K$6, K68&gt;=K$5),"Moderate Benefit",K68&gt;=K$6,"Large Benefit")</f>
        <v>Trivial Harm</v>
      </c>
      <c r="L70" s="45" t="str">
        <f t="array" ref="L70">_xlfn.IFS(AND(L68&lt;=0,L68&gt;=-L$4),"Trivial Harm",AND(L68&gt;=-L$5, L68&lt;=-L$4),"Small Harm",AND(L68&gt;=-L$6, L68&lt;=-L$5),"Moderate Harm",L68&lt;=-L$6,"Large Harm",AND(L68&gt;=0,L68&lt;=L$4),"Trivial Benefit",AND(L68&lt;=L$5, L68&gt;=L$4),"Small Benefit",AND(L68&lt;=L$6, L68&gt;=L$5),"Moderate Benefit",L68&gt;=L$6,"Large Benefit")</f>
        <v>Trivial Harm</v>
      </c>
    </row>
    <row r="71" spans="1:12" x14ac:dyDescent="0.3">
      <c r="A71" s="96" t="s">
        <v>82</v>
      </c>
      <c r="B71" s="45">
        <f t="shared" ref="B71:K71" si="16">(B68/B$3)/1000</f>
        <v>0</v>
      </c>
      <c r="C71" s="45">
        <f t="shared" si="16"/>
        <v>0</v>
      </c>
      <c r="D71" s="45">
        <f t="shared" si="16"/>
        <v>0</v>
      </c>
      <c r="E71" s="45">
        <f t="shared" si="16"/>
        <v>0</v>
      </c>
      <c r="F71" s="45">
        <f t="shared" si="16"/>
        <v>0</v>
      </c>
      <c r="G71" s="45">
        <f t="shared" si="16"/>
        <v>0</v>
      </c>
      <c r="H71" s="45">
        <f t="shared" si="16"/>
        <v>0</v>
      </c>
      <c r="I71" s="45">
        <f t="shared" si="16"/>
        <v>0</v>
      </c>
      <c r="J71" s="45">
        <f t="shared" si="16"/>
        <v>0</v>
      </c>
      <c r="K71" s="45">
        <f t="shared" si="16"/>
        <v>0</v>
      </c>
      <c r="L71" s="45">
        <f>SUM(B71:K71)</f>
        <v>0</v>
      </c>
    </row>
    <row r="72" spans="1:12" x14ac:dyDescent="0.3">
      <c r="A72" s="4" t="s">
        <v>146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3">
      <c r="A73" s="4" t="s">
        <v>77</v>
      </c>
    </row>
    <row r="74" spans="1:12" x14ac:dyDescent="0.3">
      <c r="A74" s="4" t="s">
        <v>81</v>
      </c>
      <c r="B74" s="45" t="str">
        <f t="array" ref="B74">_xlfn.IFS(AND(B72&lt;=0,B72&gt;=-B$4),"Trivial Harm",AND(B72&gt;=-B$5, B72&lt;=-B$4),"Small Harm",AND(B72&gt;=-B$6, B72&lt;=-B$5),"Moderate Harm",B72&lt;=-B$6,"Large Harm",AND(B72&gt;=0,B72&lt;=B$4),"Trivial Benefit",AND(B72&lt;=B$5, B72&gt;=B$4),"Small Benefit",AND(B72&lt;=B$6, B72&gt;=B$5),"Moderate Benefit",B72&gt;=B$6,"Large Benefit")</f>
        <v>Trivial Harm</v>
      </c>
      <c r="C74" s="45" t="str">
        <f t="array" ref="C74">_xlfn.IFS(AND(C72&lt;=0,C72&gt;=-C$4),"Trivial Harm",AND(C72&gt;=-C$5, C72&lt;=-C$4),"Small Harm",AND(C72&gt;=-C$6, C72&lt;=-C$5),"Moderate Harm",C72&lt;=-C$6,"Large Harm",AND(C72&gt;=0,C72&lt;=C$4),"Trivial Benefit",AND(C72&lt;=C$5, C72&gt;=C$4),"Small Benefit",AND(C72&lt;=C$6, C72&gt;=C$5),"Moderate Benefit",C72&gt;=C$6,"Large Benefit")</f>
        <v>Trivial Harm</v>
      </c>
      <c r="D74" s="45" t="str">
        <f t="array" ref="D74">_xlfn.IFS(AND(D72&lt;=0,D72&gt;=-D$4),"Trivial Harm",AND(D72&gt;=-D$5, D72&lt;=-D$4),"Small Harm",AND(D72&gt;=-D$6, D72&lt;=-D$5),"Moderate Harm",D72&lt;=-D$6,"Large Harm",AND(D72&gt;=0,D72&lt;=D$4),"Trivial Benefit",AND(D72&lt;=D$5, D72&gt;=D$4),"Small Benefit",AND(D72&lt;=D$6, D72&gt;=D$5),"Moderate Benefit",D72&gt;=D$6,"Large Benefit")</f>
        <v>Trivial Harm</v>
      </c>
      <c r="E74" s="45" t="str">
        <f t="array" ref="E74">_xlfn.IFS(AND(E72&lt;=0,E72&gt;=-E$4),"Trivial Harm",AND(E72&gt;=-E$5, E72&lt;=-E$4),"Small Harm",AND(E72&gt;=-E$6, E72&lt;=-E$5),"Moderate Harm",E72&lt;=-E$6,"Large Harm",AND(E72&gt;=0,E72&lt;=E$4),"Trivial Benefit",AND(E72&lt;=E$5, E72&gt;=E$4),"Small Benefit",AND(E72&lt;=E$6, E72&gt;=E$5),"Moderate Benefit",E72&gt;=E$6,"Large Benefit")</f>
        <v>Trivial Harm</v>
      </c>
      <c r="F74" s="45" t="str">
        <f t="array" ref="F74">_xlfn.IFS(AND(F72&lt;=0,F72&gt;=-F$4),"Trivial Harm",AND(F72&gt;=-F$5, F72&lt;=-F$4),"Small Harm",AND(F72&gt;=-F$6, F72&lt;=-F$5),"Moderate Harm",F72&lt;=-F$6,"Large Harm",AND(F72&gt;=0,F72&lt;=F$4),"Trivial Benefit",AND(F72&lt;=F$5, F72&gt;=F$4),"Small Benefit",AND(F72&lt;=F$6, F72&gt;=F$5),"Moderate Benefit",F72&gt;=F$6,"Large Benefit")</f>
        <v>Trivial Harm</v>
      </c>
      <c r="G74" s="45" t="str">
        <f t="array" ref="G74">_xlfn.IFS(AND(G72&lt;=0,G72&gt;=-G$4),"Trivial Harm",AND(G72&gt;=-G$5, G72&lt;=-G$4),"Small Harm",AND(G72&gt;=-G$6, G72&lt;=-G$5),"Moderate Harm",G72&lt;=-G$6,"Large Harm",AND(G72&gt;=0,G72&lt;=G$4),"Trivial Benefit",AND(G72&lt;=G$5, G72&gt;=G$4),"Small Benefit",AND(G72&lt;=G$6, G72&gt;=G$5),"Moderate Benefit",G72&gt;=G$6,"Large Benefit")</f>
        <v>Trivial Harm</v>
      </c>
      <c r="H74" s="45" t="str">
        <f t="array" ref="H74">_xlfn.IFS(AND(H72&lt;=0,H72&gt;=-H$4),"Trivial Harm",AND(H72&gt;=-H$5, H72&lt;=-H$4),"Small Harm",AND(H72&gt;=-H$6, H72&lt;=-H$5),"Moderate Harm",H72&lt;=-H$6,"Large Harm",AND(H72&gt;=0,H72&lt;=H$4),"Trivial Benefit",AND(H72&lt;=H$5, H72&gt;=H$4),"Small Benefit",AND(H72&lt;=H$6, H72&gt;=H$5),"Moderate Benefit",H72&gt;=H$6,"Large Benefit")</f>
        <v>Trivial Harm</v>
      </c>
      <c r="I74" s="45" t="str">
        <f t="array" ref="I74">_xlfn.IFS(AND(I72&lt;=0,I72&gt;=-I$4),"Trivial Harm",AND(I72&gt;=-I$5, I72&lt;=-I$4),"Small Harm",AND(I72&gt;=-I$6, I72&lt;=-I$5),"Moderate Harm",I72&lt;=-I$6,"Large Harm",AND(I72&gt;=0,I72&lt;=I$4),"Trivial Benefit",AND(I72&lt;=I$5, I72&gt;=I$4),"Small Benefit",AND(I72&lt;=I$6, I72&gt;=I$5),"Moderate Benefit",I72&gt;=I$6,"Large Benefit")</f>
        <v>Trivial Harm</v>
      </c>
      <c r="J74" s="45" t="str">
        <f t="array" ref="J74">_xlfn.IFS(AND(J72&lt;=0,J72&gt;=-J$4),"Trivial Harm",AND(J72&gt;=-J$5, J72&lt;=-J$4),"Small Harm",AND(J72&gt;=-J$6, J72&lt;=-J$5),"Moderate Harm",J72&lt;=-J$6,"Large Harm",AND(J72&gt;=0,J72&lt;=J$4),"Trivial Benefit",AND(J72&lt;=J$5, J72&gt;=J$4),"Small Benefit",AND(J72&lt;=J$6, J72&gt;=J$5),"Moderate Benefit",J72&gt;=J$6,"Large Benefit")</f>
        <v>Trivial Harm</v>
      </c>
      <c r="K74" s="45" t="str">
        <f t="array" ref="K74">_xlfn.IFS(AND(K72&lt;=0,K72&gt;=-K$4),"Trivial Harm",AND(K72&gt;=-K$5, K72&lt;=-K$4),"Small Harm",AND(K72&gt;=-K$6, K72&lt;=-K$5),"Moderate Harm",K72&lt;=-K$6,"Large Harm",AND(K72&gt;=0,K72&lt;=K$4),"Trivial Benefit",AND(K72&lt;=K$5, K72&gt;=K$4),"Small Benefit",AND(K72&lt;=K$6, K72&gt;=K$5),"Moderate Benefit",K72&gt;=K$6,"Large Benefit")</f>
        <v>Trivial Harm</v>
      </c>
      <c r="L74" s="45" t="str">
        <f t="array" ref="L74">_xlfn.IFS(AND(L72&lt;=0,L72&gt;=-L$4),"Trivial Harm",AND(L72&gt;=-L$5, L72&lt;=-L$4),"Small Harm",AND(L72&gt;=-L$6, L72&lt;=-L$5),"Moderate Harm",L72&lt;=-L$6,"Large Harm",AND(L72&gt;=0,L72&lt;=L$4),"Trivial Benefit",AND(L72&lt;=L$5, L72&gt;=L$4),"Small Benefit",AND(L72&lt;=L$6, L72&gt;=L$5),"Moderate Benefit",L72&gt;=L$6,"Large Benefit")</f>
        <v>Trivial Harm</v>
      </c>
    </row>
    <row r="75" spans="1:12" x14ac:dyDescent="0.3">
      <c r="A75" s="96" t="s">
        <v>82</v>
      </c>
      <c r="B75" s="45">
        <f t="shared" ref="B75:K75" si="17">(B72/B$3)/1000</f>
        <v>0</v>
      </c>
      <c r="C75" s="45">
        <f t="shared" si="17"/>
        <v>0</v>
      </c>
      <c r="D75" s="45">
        <f t="shared" si="17"/>
        <v>0</v>
      </c>
      <c r="E75" s="45">
        <f t="shared" si="17"/>
        <v>0</v>
      </c>
      <c r="F75" s="45">
        <f t="shared" si="17"/>
        <v>0</v>
      </c>
      <c r="G75" s="45">
        <f t="shared" si="17"/>
        <v>0</v>
      </c>
      <c r="H75" s="45">
        <f t="shared" si="17"/>
        <v>0</v>
      </c>
      <c r="I75" s="45">
        <f t="shared" si="17"/>
        <v>0</v>
      </c>
      <c r="J75" s="45">
        <f t="shared" si="17"/>
        <v>0</v>
      </c>
      <c r="K75" s="45">
        <f t="shared" si="17"/>
        <v>0</v>
      </c>
      <c r="L75" s="45">
        <f>SUM(B75:K75)</f>
        <v>0</v>
      </c>
    </row>
    <row r="76" spans="1:12" x14ac:dyDescent="0.3">
      <c r="A76" s="4" t="s">
        <v>147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 x14ac:dyDescent="0.3">
      <c r="A77" s="4" t="s">
        <v>77</v>
      </c>
    </row>
    <row r="78" spans="1:12" x14ac:dyDescent="0.3">
      <c r="A78" s="4" t="s">
        <v>81</v>
      </c>
      <c r="B78" s="45" t="str">
        <f t="array" ref="B78">_xlfn.IFS(AND(B76&lt;=0,B76&gt;=-B$4),"Trivial Harm",AND(B76&gt;=-B$5, B76&lt;=-B$4),"Small Harm",AND(B76&gt;=-B$6, B76&lt;=-B$5),"Moderate Harm",B76&lt;=-B$6,"Large Harm",AND(B76&gt;=0,B76&lt;=B$4),"Trivial Benefit",AND(B76&lt;=B$5, B76&gt;=B$4),"Small Benefit",AND(B76&lt;=B$6, B76&gt;=B$5),"Moderate Benefit",B76&gt;=B$6,"Large Benefit")</f>
        <v>Trivial Harm</v>
      </c>
      <c r="C78" s="45" t="str">
        <f t="array" ref="C78">_xlfn.IFS(AND(C76&lt;=0,C76&gt;=-C$4),"Trivial Harm",AND(C76&gt;=-C$5, C76&lt;=-C$4),"Small Harm",AND(C76&gt;=-C$6, C76&lt;=-C$5),"Moderate Harm",C76&lt;=-C$6,"Large Harm",AND(C76&gt;=0,C76&lt;=C$4),"Trivial Benefit",AND(C76&lt;=C$5, C76&gt;=C$4),"Small Benefit",AND(C76&lt;=C$6, C76&gt;=C$5),"Moderate Benefit",C76&gt;=C$6,"Large Benefit")</f>
        <v>Trivial Harm</v>
      </c>
      <c r="D78" s="45" t="str">
        <f t="array" ref="D78">_xlfn.IFS(AND(D76&lt;=0,D76&gt;=-D$4),"Trivial Harm",AND(D76&gt;=-D$5, D76&lt;=-D$4),"Small Harm",AND(D76&gt;=-D$6, D76&lt;=-D$5),"Moderate Harm",D76&lt;=-D$6,"Large Harm",AND(D76&gt;=0,D76&lt;=D$4),"Trivial Benefit",AND(D76&lt;=D$5, D76&gt;=D$4),"Small Benefit",AND(D76&lt;=D$6, D76&gt;=D$5),"Moderate Benefit",D76&gt;=D$6,"Large Benefit")</f>
        <v>Trivial Harm</v>
      </c>
      <c r="E78" s="45" t="str">
        <f t="array" ref="E78">_xlfn.IFS(AND(E76&lt;=0,E76&gt;=-E$4),"Trivial Harm",AND(E76&gt;=-E$5, E76&lt;=-E$4),"Small Harm",AND(E76&gt;=-E$6, E76&lt;=-E$5),"Moderate Harm",E76&lt;=-E$6,"Large Harm",AND(E76&gt;=0,E76&lt;=E$4),"Trivial Benefit",AND(E76&lt;=E$5, E76&gt;=E$4),"Small Benefit",AND(E76&lt;=E$6, E76&gt;=E$5),"Moderate Benefit",E76&gt;=E$6,"Large Benefit")</f>
        <v>Trivial Harm</v>
      </c>
      <c r="F78" s="45" t="str">
        <f t="array" ref="F78">_xlfn.IFS(AND(F76&lt;=0,F76&gt;=-F$4),"Trivial Harm",AND(F76&gt;=-F$5, F76&lt;=-F$4),"Small Harm",AND(F76&gt;=-F$6, F76&lt;=-F$5),"Moderate Harm",F76&lt;=-F$6,"Large Harm",AND(F76&gt;=0,F76&lt;=F$4),"Trivial Benefit",AND(F76&lt;=F$5, F76&gt;=F$4),"Small Benefit",AND(F76&lt;=F$6, F76&gt;=F$5),"Moderate Benefit",F76&gt;=F$6,"Large Benefit")</f>
        <v>Trivial Harm</v>
      </c>
      <c r="G78" s="45" t="str">
        <f t="array" ref="G78">_xlfn.IFS(AND(G76&lt;=0,G76&gt;=-G$4),"Trivial Harm",AND(G76&gt;=-G$5, G76&lt;=-G$4),"Small Harm",AND(G76&gt;=-G$6, G76&lt;=-G$5),"Moderate Harm",G76&lt;=-G$6,"Large Harm",AND(G76&gt;=0,G76&lt;=G$4),"Trivial Benefit",AND(G76&lt;=G$5, G76&gt;=G$4),"Small Benefit",AND(G76&lt;=G$6, G76&gt;=G$5),"Moderate Benefit",G76&gt;=G$6,"Large Benefit")</f>
        <v>Trivial Harm</v>
      </c>
      <c r="H78" s="45" t="str">
        <f t="array" ref="H78">_xlfn.IFS(AND(H76&lt;=0,H76&gt;=-H$4),"Trivial Harm",AND(H76&gt;=-H$5, H76&lt;=-H$4),"Small Harm",AND(H76&gt;=-H$6, H76&lt;=-H$5),"Moderate Harm",H76&lt;=-H$6,"Large Harm",AND(H76&gt;=0,H76&lt;=H$4),"Trivial Benefit",AND(H76&lt;=H$5, H76&gt;=H$4),"Small Benefit",AND(H76&lt;=H$6, H76&gt;=H$5),"Moderate Benefit",H76&gt;=H$6,"Large Benefit")</f>
        <v>Trivial Harm</v>
      </c>
      <c r="I78" s="45" t="str">
        <f t="array" ref="I78">_xlfn.IFS(AND(I76&lt;=0,I76&gt;=-I$4),"Trivial Harm",AND(I76&gt;=-I$5, I76&lt;=-I$4),"Small Harm",AND(I76&gt;=-I$6, I76&lt;=-I$5),"Moderate Harm",I76&lt;=-I$6,"Large Harm",AND(I76&gt;=0,I76&lt;=I$4),"Trivial Benefit",AND(I76&lt;=I$5, I76&gt;=I$4),"Small Benefit",AND(I76&lt;=I$6, I76&gt;=I$5),"Moderate Benefit",I76&gt;=I$6,"Large Benefit")</f>
        <v>Trivial Harm</v>
      </c>
      <c r="J78" s="45" t="str">
        <f t="array" ref="J78">_xlfn.IFS(AND(J76&lt;=0,J76&gt;=-J$4),"Trivial Harm",AND(J76&gt;=-J$5, J76&lt;=-J$4),"Small Harm",AND(J76&gt;=-J$6, J76&lt;=-J$5),"Moderate Harm",J76&lt;=-J$6,"Large Harm",AND(J76&gt;=0,J76&lt;=J$4),"Trivial Benefit",AND(J76&lt;=J$5, J76&gt;=J$4),"Small Benefit",AND(J76&lt;=J$6, J76&gt;=J$5),"Moderate Benefit",J76&gt;=J$6,"Large Benefit")</f>
        <v>Trivial Harm</v>
      </c>
      <c r="K78" s="45" t="str">
        <f t="array" ref="K78">_xlfn.IFS(AND(K76&lt;=0,K76&gt;=-K$4),"Trivial Harm",AND(K76&gt;=-K$5, K76&lt;=-K$4),"Small Harm",AND(K76&gt;=-K$6, K76&lt;=-K$5),"Moderate Harm",K76&lt;=-K$6,"Large Harm",AND(K76&gt;=0,K76&lt;=K$4),"Trivial Benefit",AND(K76&lt;=K$5, K76&gt;=K$4),"Small Benefit",AND(K76&lt;=K$6, K76&gt;=K$5),"Moderate Benefit",K76&gt;=K$6,"Large Benefit")</f>
        <v>Trivial Harm</v>
      </c>
      <c r="L78" s="45" t="str">
        <f t="array" ref="L78">_xlfn.IFS(AND(L76&lt;=0,L76&gt;=-L$4),"Trivial Harm",AND(L76&gt;=-L$5, L76&lt;=-L$4),"Small Harm",AND(L76&gt;=-L$6, L76&lt;=-L$5),"Moderate Harm",L76&lt;=-L$6,"Large Harm",AND(L76&gt;=0,L76&lt;=L$4),"Trivial Benefit",AND(L76&lt;=L$5, L76&gt;=L$4),"Small Benefit",AND(L76&lt;=L$6, L76&gt;=L$5),"Moderate Benefit",L76&gt;=L$6,"Large Benefit")</f>
        <v>Trivial Harm</v>
      </c>
    </row>
    <row r="79" spans="1:12" x14ac:dyDescent="0.3">
      <c r="A79" s="96" t="s">
        <v>82</v>
      </c>
      <c r="B79" s="45">
        <f t="shared" ref="B79:K79" si="18">(B76/B$3)/1000</f>
        <v>0</v>
      </c>
      <c r="C79" s="45">
        <f t="shared" si="18"/>
        <v>0</v>
      </c>
      <c r="D79" s="45">
        <f t="shared" si="18"/>
        <v>0</v>
      </c>
      <c r="E79" s="45">
        <f t="shared" si="18"/>
        <v>0</v>
      </c>
      <c r="F79" s="45">
        <f t="shared" si="18"/>
        <v>0</v>
      </c>
      <c r="G79" s="45">
        <f t="shared" si="18"/>
        <v>0</v>
      </c>
      <c r="H79" s="45">
        <f t="shared" si="18"/>
        <v>0</v>
      </c>
      <c r="I79" s="45">
        <f t="shared" si="18"/>
        <v>0</v>
      </c>
      <c r="J79" s="45">
        <f t="shared" si="18"/>
        <v>0</v>
      </c>
      <c r="K79" s="45">
        <f t="shared" si="18"/>
        <v>0</v>
      </c>
      <c r="L79" s="45">
        <f>SUM(B79:K79)</f>
        <v>0</v>
      </c>
    </row>
    <row r="80" spans="1:12" x14ac:dyDescent="0.3">
      <c r="A80" s="4" t="s">
        <v>148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</row>
    <row r="81" spans="1:12" x14ac:dyDescent="0.3">
      <c r="A81" s="4" t="s">
        <v>77</v>
      </c>
    </row>
    <row r="82" spans="1:12" x14ac:dyDescent="0.3">
      <c r="A82" s="4" t="s">
        <v>81</v>
      </c>
      <c r="B82" s="45" t="str">
        <f t="array" ref="B82">_xlfn.IFS(AND(B80&lt;=0,B80&gt;=-B$4),"Trivial Harm",AND(B80&gt;=-B$5, B80&lt;=-B$4),"Small Harm",AND(B80&gt;=-B$6, B80&lt;=-B$5),"Moderate Harm",B80&lt;=-B$6,"Large Harm",AND(B80&gt;=0,B80&lt;=B$4),"Trivial Benefit",AND(B80&lt;=B$5, B80&gt;=B$4),"Small Benefit",AND(B80&lt;=B$6, B80&gt;=B$5),"Moderate Benefit",B80&gt;=B$6,"Large Benefit")</f>
        <v>Trivial Harm</v>
      </c>
      <c r="C82" s="45" t="str">
        <f t="array" ref="C82">_xlfn.IFS(AND(C80&lt;=0,C80&gt;=-C$4),"Trivial Harm",AND(C80&gt;=-C$5, C80&lt;=-C$4),"Small Harm",AND(C80&gt;=-C$6, C80&lt;=-C$5),"Moderate Harm",C80&lt;=-C$6,"Large Harm",AND(C80&gt;=0,C80&lt;=C$4),"Trivial Benefit",AND(C80&lt;=C$5, C80&gt;=C$4),"Small Benefit",AND(C80&lt;=C$6, C80&gt;=C$5),"Moderate Benefit",C80&gt;=C$6,"Large Benefit")</f>
        <v>Trivial Harm</v>
      </c>
      <c r="D82" s="45" t="str">
        <f t="array" ref="D82">_xlfn.IFS(AND(D80&lt;=0,D80&gt;=-D$4),"Trivial Harm",AND(D80&gt;=-D$5, D80&lt;=-D$4),"Small Harm",AND(D80&gt;=-D$6, D80&lt;=-D$5),"Moderate Harm",D80&lt;=-D$6,"Large Harm",AND(D80&gt;=0,D80&lt;=D$4),"Trivial Benefit",AND(D80&lt;=D$5, D80&gt;=D$4),"Small Benefit",AND(D80&lt;=D$6, D80&gt;=D$5),"Moderate Benefit",D80&gt;=D$6,"Large Benefit")</f>
        <v>Trivial Harm</v>
      </c>
      <c r="E82" s="45" t="str">
        <f t="array" ref="E82">_xlfn.IFS(AND(E80&lt;=0,E80&gt;=-E$4),"Trivial Harm",AND(E80&gt;=-E$5, E80&lt;=-E$4),"Small Harm",AND(E80&gt;=-E$6, E80&lt;=-E$5),"Moderate Harm",E80&lt;=-E$6,"Large Harm",AND(E80&gt;=0,E80&lt;=E$4),"Trivial Benefit",AND(E80&lt;=E$5, E80&gt;=E$4),"Small Benefit",AND(E80&lt;=E$6, E80&gt;=E$5),"Moderate Benefit",E80&gt;=E$6,"Large Benefit")</f>
        <v>Trivial Harm</v>
      </c>
      <c r="F82" s="45" t="str">
        <f t="array" ref="F82">_xlfn.IFS(AND(F80&lt;=0,F80&gt;=-F$4),"Trivial Harm",AND(F80&gt;=-F$5, F80&lt;=-F$4),"Small Harm",AND(F80&gt;=-F$6, F80&lt;=-F$5),"Moderate Harm",F80&lt;=-F$6,"Large Harm",AND(F80&gt;=0,F80&lt;=F$4),"Trivial Benefit",AND(F80&lt;=F$5, F80&gt;=F$4),"Small Benefit",AND(F80&lt;=F$6, F80&gt;=F$5),"Moderate Benefit",F80&gt;=F$6,"Large Benefit")</f>
        <v>Trivial Harm</v>
      </c>
      <c r="G82" s="45" t="str">
        <f t="array" ref="G82">_xlfn.IFS(AND(G80&lt;=0,G80&gt;=-G$4),"Trivial Harm",AND(G80&gt;=-G$5, G80&lt;=-G$4),"Small Harm",AND(G80&gt;=-G$6, G80&lt;=-G$5),"Moderate Harm",G80&lt;=-G$6,"Large Harm",AND(G80&gt;=0,G80&lt;=G$4),"Trivial Benefit",AND(G80&lt;=G$5, G80&gt;=G$4),"Small Benefit",AND(G80&lt;=G$6, G80&gt;=G$5),"Moderate Benefit",G80&gt;=G$6,"Large Benefit")</f>
        <v>Trivial Harm</v>
      </c>
      <c r="H82" s="45" t="str">
        <f t="array" ref="H82">_xlfn.IFS(AND(H80&lt;=0,H80&gt;=-H$4),"Trivial Harm",AND(H80&gt;=-H$5, H80&lt;=-H$4),"Small Harm",AND(H80&gt;=-H$6, H80&lt;=-H$5),"Moderate Harm",H80&lt;=-H$6,"Large Harm",AND(H80&gt;=0,H80&lt;=H$4),"Trivial Benefit",AND(H80&lt;=H$5, H80&gt;=H$4),"Small Benefit",AND(H80&lt;=H$6, H80&gt;=H$5),"Moderate Benefit",H80&gt;=H$6,"Large Benefit")</f>
        <v>Trivial Harm</v>
      </c>
      <c r="I82" s="45" t="str">
        <f t="array" ref="I82">_xlfn.IFS(AND(I80&lt;=0,I80&gt;=-I$4),"Trivial Harm",AND(I80&gt;=-I$5, I80&lt;=-I$4),"Small Harm",AND(I80&gt;=-I$6, I80&lt;=-I$5),"Moderate Harm",I80&lt;=-I$6,"Large Harm",AND(I80&gt;=0,I80&lt;=I$4),"Trivial Benefit",AND(I80&lt;=I$5, I80&gt;=I$4),"Small Benefit",AND(I80&lt;=I$6, I80&gt;=I$5),"Moderate Benefit",I80&gt;=I$6,"Large Benefit")</f>
        <v>Trivial Harm</v>
      </c>
      <c r="J82" s="45" t="str">
        <f t="array" ref="J82">_xlfn.IFS(AND(J80&lt;=0,J80&gt;=-J$4),"Trivial Harm",AND(J80&gt;=-J$5, J80&lt;=-J$4),"Small Harm",AND(J80&gt;=-J$6, J80&lt;=-J$5),"Moderate Harm",J80&lt;=-J$6,"Large Harm",AND(J80&gt;=0,J80&lt;=J$4),"Trivial Benefit",AND(J80&lt;=J$5, J80&gt;=J$4),"Small Benefit",AND(J80&lt;=J$6, J80&gt;=J$5),"Moderate Benefit",J80&gt;=J$6,"Large Benefit")</f>
        <v>Trivial Harm</v>
      </c>
      <c r="K82" s="45" t="str">
        <f t="array" ref="K82">_xlfn.IFS(AND(K80&lt;=0,K80&gt;=-K$4),"Trivial Harm",AND(K80&gt;=-K$5, K80&lt;=-K$4),"Small Harm",AND(K80&gt;=-K$6, K80&lt;=-K$5),"Moderate Harm",K80&lt;=-K$6,"Large Harm",AND(K80&gt;=0,K80&lt;=K$4),"Trivial Benefit",AND(K80&lt;=K$5, K80&gt;=K$4),"Small Benefit",AND(K80&lt;=K$6, K80&gt;=K$5),"Moderate Benefit",K80&gt;=K$6,"Large Benefit")</f>
        <v>Trivial Harm</v>
      </c>
      <c r="L82" s="45" t="str">
        <f t="array" ref="L82">_xlfn.IFS(AND(L80&lt;=0,L80&gt;=-L$4),"Trivial Harm",AND(L80&gt;=-L$5, L80&lt;=-L$4),"Small Harm",AND(L80&gt;=-L$6, L80&lt;=-L$5),"Moderate Harm",L80&lt;=-L$6,"Large Harm",AND(L80&gt;=0,L80&lt;=L$4),"Trivial Benefit",AND(L80&lt;=L$5, L80&gt;=L$4),"Small Benefit",AND(L80&lt;=L$6, L80&gt;=L$5),"Moderate Benefit",L80&gt;=L$6,"Large Benefit")</f>
        <v>Trivial Harm</v>
      </c>
    </row>
    <row r="83" spans="1:12" x14ac:dyDescent="0.3">
      <c r="A83" s="96" t="s">
        <v>82</v>
      </c>
      <c r="B83" s="45">
        <f t="shared" ref="B83:K83" si="19">(B80/B$3)/1000</f>
        <v>0</v>
      </c>
      <c r="C83" s="45">
        <f t="shared" si="19"/>
        <v>0</v>
      </c>
      <c r="D83" s="45">
        <f t="shared" si="19"/>
        <v>0</v>
      </c>
      <c r="E83" s="45">
        <f t="shared" si="19"/>
        <v>0</v>
      </c>
      <c r="F83" s="45">
        <f t="shared" si="19"/>
        <v>0</v>
      </c>
      <c r="G83" s="45">
        <f t="shared" si="19"/>
        <v>0</v>
      </c>
      <c r="H83" s="45">
        <f t="shared" si="19"/>
        <v>0</v>
      </c>
      <c r="I83" s="45">
        <f t="shared" si="19"/>
        <v>0</v>
      </c>
      <c r="J83" s="45">
        <f t="shared" si="19"/>
        <v>0</v>
      </c>
      <c r="K83" s="45">
        <f t="shared" si="19"/>
        <v>0</v>
      </c>
      <c r="L83" s="45">
        <f>SUM(B83:K83)</f>
        <v>0</v>
      </c>
    </row>
    <row r="84" spans="1:12" x14ac:dyDescent="0.3">
      <c r="A84" s="4" t="s">
        <v>149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</row>
    <row r="85" spans="1:12" x14ac:dyDescent="0.3">
      <c r="A85" s="4" t="s">
        <v>77</v>
      </c>
    </row>
    <row r="86" spans="1:12" x14ac:dyDescent="0.3">
      <c r="A86" s="4" t="s">
        <v>81</v>
      </c>
      <c r="B86" s="45" t="str">
        <f t="array" ref="B86">_xlfn.IFS(AND(B84&lt;=0,B84&gt;=-B$4),"Trivial Harm",AND(B84&gt;=-B$5, B84&lt;=-B$4),"Small Harm",AND(B84&gt;=-B$6, B84&lt;=-B$5),"Moderate Harm",B84&lt;=-B$6,"Large Harm",AND(B84&gt;=0,B84&lt;=B$4),"Trivial Benefit",AND(B84&lt;=B$5, B84&gt;=B$4),"Small Benefit",AND(B84&lt;=B$6, B84&gt;=B$5),"Moderate Benefit",B84&gt;=B$6,"Large Benefit")</f>
        <v>Trivial Harm</v>
      </c>
      <c r="C86" s="45" t="str">
        <f t="array" ref="C86">_xlfn.IFS(AND(C84&lt;=0,C84&gt;=-C$4),"Trivial Harm",AND(C84&gt;=-C$5, C84&lt;=-C$4),"Small Harm",AND(C84&gt;=-C$6, C84&lt;=-C$5),"Moderate Harm",C84&lt;=-C$6,"Large Harm",AND(C84&gt;=0,C84&lt;=C$4),"Trivial Benefit",AND(C84&lt;=C$5, C84&gt;=C$4),"Small Benefit",AND(C84&lt;=C$6, C84&gt;=C$5),"Moderate Benefit",C84&gt;=C$6,"Large Benefit")</f>
        <v>Trivial Harm</v>
      </c>
      <c r="D86" s="45" t="str">
        <f t="array" ref="D86">_xlfn.IFS(AND(D84&lt;=0,D84&gt;=-D$4),"Trivial Harm",AND(D84&gt;=-D$5, D84&lt;=-D$4),"Small Harm",AND(D84&gt;=-D$6, D84&lt;=-D$5),"Moderate Harm",D84&lt;=-D$6,"Large Harm",AND(D84&gt;=0,D84&lt;=D$4),"Trivial Benefit",AND(D84&lt;=D$5, D84&gt;=D$4),"Small Benefit",AND(D84&lt;=D$6, D84&gt;=D$5),"Moderate Benefit",D84&gt;=D$6,"Large Benefit")</f>
        <v>Trivial Harm</v>
      </c>
      <c r="E86" s="45" t="str">
        <f t="array" ref="E86">_xlfn.IFS(AND(E84&lt;=0,E84&gt;=-E$4),"Trivial Harm",AND(E84&gt;=-E$5, E84&lt;=-E$4),"Small Harm",AND(E84&gt;=-E$6, E84&lt;=-E$5),"Moderate Harm",E84&lt;=-E$6,"Large Harm",AND(E84&gt;=0,E84&lt;=E$4),"Trivial Benefit",AND(E84&lt;=E$5, E84&gt;=E$4),"Small Benefit",AND(E84&lt;=E$6, E84&gt;=E$5),"Moderate Benefit",E84&gt;=E$6,"Large Benefit")</f>
        <v>Trivial Harm</v>
      </c>
      <c r="F86" s="45" t="str">
        <f t="array" ref="F86">_xlfn.IFS(AND(F84&lt;=0,F84&gt;=-F$4),"Trivial Harm",AND(F84&gt;=-F$5, F84&lt;=-F$4),"Small Harm",AND(F84&gt;=-F$6, F84&lt;=-F$5),"Moderate Harm",F84&lt;=-F$6,"Large Harm",AND(F84&gt;=0,F84&lt;=F$4),"Trivial Benefit",AND(F84&lt;=F$5, F84&gt;=F$4),"Small Benefit",AND(F84&lt;=F$6, F84&gt;=F$5),"Moderate Benefit",F84&gt;=F$6,"Large Benefit")</f>
        <v>Trivial Harm</v>
      </c>
      <c r="G86" s="45" t="str">
        <f t="array" ref="G86">_xlfn.IFS(AND(G84&lt;=0,G84&gt;=-G$4),"Trivial Harm",AND(G84&gt;=-G$5, G84&lt;=-G$4),"Small Harm",AND(G84&gt;=-G$6, G84&lt;=-G$5),"Moderate Harm",G84&lt;=-G$6,"Large Harm",AND(G84&gt;=0,G84&lt;=G$4),"Trivial Benefit",AND(G84&lt;=G$5, G84&gt;=G$4),"Small Benefit",AND(G84&lt;=G$6, G84&gt;=G$5),"Moderate Benefit",G84&gt;=G$6,"Large Benefit")</f>
        <v>Trivial Harm</v>
      </c>
      <c r="H86" s="45" t="str">
        <f t="array" ref="H86">_xlfn.IFS(AND(H84&lt;=0,H84&gt;=-H$4),"Trivial Harm",AND(H84&gt;=-H$5, H84&lt;=-H$4),"Small Harm",AND(H84&gt;=-H$6, H84&lt;=-H$5),"Moderate Harm",H84&lt;=-H$6,"Large Harm",AND(H84&gt;=0,H84&lt;=H$4),"Trivial Benefit",AND(H84&lt;=H$5, H84&gt;=H$4),"Small Benefit",AND(H84&lt;=H$6, H84&gt;=H$5),"Moderate Benefit",H84&gt;=H$6,"Large Benefit")</f>
        <v>Trivial Harm</v>
      </c>
      <c r="I86" s="45" t="str">
        <f t="array" ref="I86">_xlfn.IFS(AND(I84&lt;=0,I84&gt;=-I$4),"Trivial Harm",AND(I84&gt;=-I$5, I84&lt;=-I$4),"Small Harm",AND(I84&gt;=-I$6, I84&lt;=-I$5),"Moderate Harm",I84&lt;=-I$6,"Large Harm",AND(I84&gt;=0,I84&lt;=I$4),"Trivial Benefit",AND(I84&lt;=I$5, I84&gt;=I$4),"Small Benefit",AND(I84&lt;=I$6, I84&gt;=I$5),"Moderate Benefit",I84&gt;=I$6,"Large Benefit")</f>
        <v>Trivial Harm</v>
      </c>
      <c r="J86" s="45" t="str">
        <f t="array" ref="J86">_xlfn.IFS(AND(J84&lt;=0,J84&gt;=-J$4),"Trivial Harm",AND(J84&gt;=-J$5, J84&lt;=-J$4),"Small Harm",AND(J84&gt;=-J$6, J84&lt;=-J$5),"Moderate Harm",J84&lt;=-J$6,"Large Harm",AND(J84&gt;=0,J84&lt;=J$4),"Trivial Benefit",AND(J84&lt;=J$5, J84&gt;=J$4),"Small Benefit",AND(J84&lt;=J$6, J84&gt;=J$5),"Moderate Benefit",J84&gt;=J$6,"Large Benefit")</f>
        <v>Trivial Harm</v>
      </c>
      <c r="K86" s="45" t="str">
        <f t="array" ref="K86">_xlfn.IFS(AND(K84&lt;=0,K84&gt;=-K$4),"Trivial Harm",AND(K84&gt;=-K$5, K84&lt;=-K$4),"Small Harm",AND(K84&gt;=-K$6, K84&lt;=-K$5),"Moderate Harm",K84&lt;=-K$6,"Large Harm",AND(K84&gt;=0,K84&lt;=K$4),"Trivial Benefit",AND(K84&lt;=K$5, K84&gt;=K$4),"Small Benefit",AND(K84&lt;=K$6, K84&gt;=K$5),"Moderate Benefit",K84&gt;=K$6,"Large Benefit")</f>
        <v>Trivial Harm</v>
      </c>
      <c r="L86" s="45" t="str">
        <f t="array" ref="L86">_xlfn.IFS(AND(L84&lt;=0,L84&gt;=-L$4),"Trivial Harm",AND(L84&gt;=-L$5, L84&lt;=-L$4),"Small Harm",AND(L84&gt;=-L$6, L84&lt;=-L$5),"Moderate Harm",L84&lt;=-L$6,"Large Harm",AND(L84&gt;=0,L84&lt;=L$4),"Trivial Benefit",AND(L84&lt;=L$5, L84&gt;=L$4),"Small Benefit",AND(L84&lt;=L$6, L84&gt;=L$5),"Moderate Benefit",L84&gt;=L$6,"Large Benefit")</f>
        <v>Trivial Harm</v>
      </c>
    </row>
    <row r="87" spans="1:12" x14ac:dyDescent="0.3">
      <c r="A87" s="96" t="s">
        <v>82</v>
      </c>
      <c r="B87" s="45">
        <f t="shared" ref="B87:K87" si="20">(B84/B$3)/1000</f>
        <v>0</v>
      </c>
      <c r="C87" s="45">
        <f t="shared" si="20"/>
        <v>0</v>
      </c>
      <c r="D87" s="45">
        <f t="shared" si="20"/>
        <v>0</v>
      </c>
      <c r="E87" s="45">
        <f t="shared" si="20"/>
        <v>0</v>
      </c>
      <c r="F87" s="45">
        <f t="shared" si="20"/>
        <v>0</v>
      </c>
      <c r="G87" s="45">
        <f t="shared" si="20"/>
        <v>0</v>
      </c>
      <c r="H87" s="45">
        <f t="shared" si="20"/>
        <v>0</v>
      </c>
      <c r="I87" s="45">
        <f t="shared" si="20"/>
        <v>0</v>
      </c>
      <c r="J87" s="45">
        <f t="shared" si="20"/>
        <v>0</v>
      </c>
      <c r="K87" s="45">
        <f t="shared" si="20"/>
        <v>0</v>
      </c>
      <c r="L87" s="45">
        <f>SUM(B87:K87)</f>
        <v>0</v>
      </c>
    </row>
    <row r="88" spans="1:12" x14ac:dyDescent="0.3">
      <c r="A88" s="4" t="s">
        <v>150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</row>
    <row r="89" spans="1:12" x14ac:dyDescent="0.3">
      <c r="A89" s="4" t="s">
        <v>77</v>
      </c>
    </row>
    <row r="90" spans="1:12" x14ac:dyDescent="0.3">
      <c r="A90" s="4" t="s">
        <v>81</v>
      </c>
      <c r="B90" s="45" t="str">
        <f t="array" ref="B90">_xlfn.IFS(AND(B88&lt;=0,B88&gt;=-B$4),"Trivial Harm",AND(B88&gt;=-B$5, B88&lt;=-B$4),"Small Harm",AND(B88&gt;=-B$6, B88&lt;=-B$5),"Moderate Harm",B88&lt;=-B$6,"Large Harm",AND(B88&gt;=0,B88&lt;=B$4),"Trivial Benefit",AND(B88&lt;=B$5, B88&gt;=B$4),"Small Benefit",AND(B88&lt;=B$6, B88&gt;=B$5),"Moderate Benefit",B88&gt;=B$6,"Large Benefit")</f>
        <v>Trivial Harm</v>
      </c>
      <c r="C90" s="45" t="str">
        <f t="array" ref="C90">_xlfn.IFS(AND(C88&lt;=0,C88&gt;=-C$4),"Trivial Harm",AND(C88&gt;=-C$5, C88&lt;=-C$4),"Small Harm",AND(C88&gt;=-C$6, C88&lt;=-C$5),"Moderate Harm",C88&lt;=-C$6,"Large Harm",AND(C88&gt;=0,C88&lt;=C$4),"Trivial Benefit",AND(C88&lt;=C$5, C88&gt;=C$4),"Small Benefit",AND(C88&lt;=C$6, C88&gt;=C$5),"Moderate Benefit",C88&gt;=C$6,"Large Benefit")</f>
        <v>Trivial Harm</v>
      </c>
      <c r="D90" s="45" t="str">
        <f t="array" ref="D90">_xlfn.IFS(AND(D88&lt;=0,D88&gt;=-D$4),"Trivial Harm",AND(D88&gt;=-D$5, D88&lt;=-D$4),"Small Harm",AND(D88&gt;=-D$6, D88&lt;=-D$5),"Moderate Harm",D88&lt;=-D$6,"Large Harm",AND(D88&gt;=0,D88&lt;=D$4),"Trivial Benefit",AND(D88&lt;=D$5, D88&gt;=D$4),"Small Benefit",AND(D88&lt;=D$6, D88&gt;=D$5),"Moderate Benefit",D88&gt;=D$6,"Large Benefit")</f>
        <v>Trivial Harm</v>
      </c>
      <c r="E90" s="45" t="str">
        <f t="array" ref="E90">_xlfn.IFS(AND(E88&lt;=0,E88&gt;=-E$4),"Trivial Harm",AND(E88&gt;=-E$5, E88&lt;=-E$4),"Small Harm",AND(E88&gt;=-E$6, E88&lt;=-E$5),"Moderate Harm",E88&lt;=-E$6,"Large Harm",AND(E88&gt;=0,E88&lt;=E$4),"Trivial Benefit",AND(E88&lt;=E$5, E88&gt;=E$4),"Small Benefit",AND(E88&lt;=E$6, E88&gt;=E$5),"Moderate Benefit",E88&gt;=E$6,"Large Benefit")</f>
        <v>Trivial Harm</v>
      </c>
      <c r="F90" s="45" t="str">
        <f t="array" ref="F90">_xlfn.IFS(AND(F88&lt;=0,F88&gt;=-F$4),"Trivial Harm",AND(F88&gt;=-F$5, F88&lt;=-F$4),"Small Harm",AND(F88&gt;=-F$6, F88&lt;=-F$5),"Moderate Harm",F88&lt;=-F$6,"Large Harm",AND(F88&gt;=0,F88&lt;=F$4),"Trivial Benefit",AND(F88&lt;=F$5, F88&gt;=F$4),"Small Benefit",AND(F88&lt;=F$6, F88&gt;=F$5),"Moderate Benefit",F88&gt;=F$6,"Large Benefit")</f>
        <v>Trivial Harm</v>
      </c>
      <c r="G90" s="45" t="str">
        <f t="array" ref="G90">_xlfn.IFS(AND(G88&lt;=0,G88&gt;=-G$4),"Trivial Harm",AND(G88&gt;=-G$5, G88&lt;=-G$4),"Small Harm",AND(G88&gt;=-G$6, G88&lt;=-G$5),"Moderate Harm",G88&lt;=-G$6,"Large Harm",AND(G88&gt;=0,G88&lt;=G$4),"Trivial Benefit",AND(G88&lt;=G$5, G88&gt;=G$4),"Small Benefit",AND(G88&lt;=G$6, G88&gt;=G$5),"Moderate Benefit",G88&gt;=G$6,"Large Benefit")</f>
        <v>Trivial Harm</v>
      </c>
      <c r="H90" s="45" t="str">
        <f t="array" ref="H90">_xlfn.IFS(AND(H88&lt;=0,H88&gt;=-H$4),"Trivial Harm",AND(H88&gt;=-H$5, H88&lt;=-H$4),"Small Harm",AND(H88&gt;=-H$6, H88&lt;=-H$5),"Moderate Harm",H88&lt;=-H$6,"Large Harm",AND(H88&gt;=0,H88&lt;=H$4),"Trivial Benefit",AND(H88&lt;=H$5, H88&gt;=H$4),"Small Benefit",AND(H88&lt;=H$6, H88&gt;=H$5),"Moderate Benefit",H88&gt;=H$6,"Large Benefit")</f>
        <v>Trivial Harm</v>
      </c>
      <c r="I90" s="45" t="str">
        <f t="array" ref="I90">_xlfn.IFS(AND(I88&lt;=0,I88&gt;=-I$4),"Trivial Harm",AND(I88&gt;=-I$5, I88&lt;=-I$4),"Small Harm",AND(I88&gt;=-I$6, I88&lt;=-I$5),"Moderate Harm",I88&lt;=-I$6,"Large Harm",AND(I88&gt;=0,I88&lt;=I$4),"Trivial Benefit",AND(I88&lt;=I$5, I88&gt;=I$4),"Small Benefit",AND(I88&lt;=I$6, I88&gt;=I$5),"Moderate Benefit",I88&gt;=I$6,"Large Benefit")</f>
        <v>Trivial Harm</v>
      </c>
      <c r="J90" s="45" t="str">
        <f t="array" ref="J90">_xlfn.IFS(AND(J88&lt;=0,J88&gt;=-J$4),"Trivial Harm",AND(J88&gt;=-J$5, J88&lt;=-J$4),"Small Harm",AND(J88&gt;=-J$6, J88&lt;=-J$5),"Moderate Harm",J88&lt;=-J$6,"Large Harm",AND(J88&gt;=0,J88&lt;=J$4),"Trivial Benefit",AND(J88&lt;=J$5, J88&gt;=J$4),"Small Benefit",AND(J88&lt;=J$6, J88&gt;=J$5),"Moderate Benefit",J88&gt;=J$6,"Large Benefit")</f>
        <v>Trivial Harm</v>
      </c>
      <c r="K90" s="45" t="str">
        <f t="array" ref="K90">_xlfn.IFS(AND(K88&lt;=0,K88&gt;=-K$4),"Trivial Harm",AND(K88&gt;=-K$5, K88&lt;=-K$4),"Small Harm",AND(K88&gt;=-K$6, K88&lt;=-K$5),"Moderate Harm",K88&lt;=-K$6,"Large Harm",AND(K88&gt;=0,K88&lt;=K$4),"Trivial Benefit",AND(K88&lt;=K$5, K88&gt;=K$4),"Small Benefit",AND(K88&lt;=K$6, K88&gt;=K$5),"Moderate Benefit",K88&gt;=K$6,"Large Benefit")</f>
        <v>Trivial Harm</v>
      </c>
      <c r="L90" s="45" t="str">
        <f t="array" ref="L90">_xlfn.IFS(AND(L88&lt;=0,L88&gt;=-L$4),"Trivial Harm",AND(L88&gt;=-L$5, L88&lt;=-L$4),"Small Harm",AND(L88&gt;=-L$6, L88&lt;=-L$5),"Moderate Harm",L88&lt;=-L$6,"Large Harm",AND(L88&gt;=0,L88&lt;=L$4),"Trivial Benefit",AND(L88&lt;=L$5, L88&gt;=L$4),"Small Benefit",AND(L88&lt;=L$6, L88&gt;=L$5),"Moderate Benefit",L88&gt;=L$6,"Large Benefit")</f>
        <v>Trivial Harm</v>
      </c>
    </row>
    <row r="91" spans="1:12" x14ac:dyDescent="0.3">
      <c r="A91" s="96" t="s">
        <v>82</v>
      </c>
      <c r="B91" s="45">
        <f t="shared" ref="B91:K91" si="21">(B88/B$3)/1000</f>
        <v>0</v>
      </c>
      <c r="C91" s="45">
        <f t="shared" si="21"/>
        <v>0</v>
      </c>
      <c r="D91" s="45">
        <f t="shared" si="21"/>
        <v>0</v>
      </c>
      <c r="E91" s="45">
        <f t="shared" si="21"/>
        <v>0</v>
      </c>
      <c r="F91" s="45">
        <f t="shared" si="21"/>
        <v>0</v>
      </c>
      <c r="G91" s="45">
        <f t="shared" si="21"/>
        <v>0</v>
      </c>
      <c r="H91" s="45">
        <f t="shared" si="21"/>
        <v>0</v>
      </c>
      <c r="I91" s="45">
        <f t="shared" si="21"/>
        <v>0</v>
      </c>
      <c r="J91" s="45">
        <f t="shared" si="21"/>
        <v>0</v>
      </c>
      <c r="K91" s="45">
        <f t="shared" si="21"/>
        <v>0</v>
      </c>
      <c r="L91" s="45">
        <f>SUM(B91:K91)</f>
        <v>0</v>
      </c>
    </row>
    <row r="92" spans="1:12" x14ac:dyDescent="0.3">
      <c r="A92" s="4" t="s">
        <v>151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2" x14ac:dyDescent="0.3">
      <c r="A93" s="4" t="s">
        <v>77</v>
      </c>
    </row>
    <row r="94" spans="1:12" x14ac:dyDescent="0.3">
      <c r="A94" s="4" t="s">
        <v>81</v>
      </c>
      <c r="B94" s="45" t="str">
        <f t="array" ref="B94">_xlfn.IFS(AND(B92&lt;=0,B92&gt;=-B$4),"Trivial Harm",AND(B92&gt;=-B$5, B92&lt;=-B$4),"Small Harm",AND(B92&gt;=-B$6, B92&lt;=-B$5),"Moderate Harm",B92&lt;=-B$6,"Large Harm",AND(B92&gt;=0,B92&lt;=B$4),"Trivial Benefit",AND(B92&lt;=B$5, B92&gt;=B$4),"Small Benefit",AND(B92&lt;=B$6, B92&gt;=B$5),"Moderate Benefit",B92&gt;=B$6,"Large Benefit")</f>
        <v>Trivial Harm</v>
      </c>
      <c r="C94" s="45" t="str">
        <f t="array" ref="C94">_xlfn.IFS(AND(C92&lt;=0,C92&gt;=-C$4),"Trivial Harm",AND(C92&gt;=-C$5, C92&lt;=-C$4),"Small Harm",AND(C92&gt;=-C$6, C92&lt;=-C$5),"Moderate Harm",C92&lt;=-C$6,"Large Harm",AND(C92&gt;=0,C92&lt;=C$4),"Trivial Benefit",AND(C92&lt;=C$5, C92&gt;=C$4),"Small Benefit",AND(C92&lt;=C$6, C92&gt;=C$5),"Moderate Benefit",C92&gt;=C$6,"Large Benefit")</f>
        <v>Trivial Harm</v>
      </c>
      <c r="D94" s="45" t="str">
        <f t="array" ref="D94">_xlfn.IFS(AND(D92&lt;=0,D92&gt;=-D$4),"Trivial Harm",AND(D92&gt;=-D$5, D92&lt;=-D$4),"Small Harm",AND(D92&gt;=-D$6, D92&lt;=-D$5),"Moderate Harm",D92&lt;=-D$6,"Large Harm",AND(D92&gt;=0,D92&lt;=D$4),"Trivial Benefit",AND(D92&lt;=D$5, D92&gt;=D$4),"Small Benefit",AND(D92&lt;=D$6, D92&gt;=D$5),"Moderate Benefit",D92&gt;=D$6,"Large Benefit")</f>
        <v>Trivial Harm</v>
      </c>
      <c r="E94" s="45" t="str">
        <f t="array" ref="E94">_xlfn.IFS(AND(E92&lt;=0,E92&gt;=-E$4),"Trivial Harm",AND(E92&gt;=-E$5, E92&lt;=-E$4),"Small Harm",AND(E92&gt;=-E$6, E92&lt;=-E$5),"Moderate Harm",E92&lt;=-E$6,"Large Harm",AND(E92&gt;=0,E92&lt;=E$4),"Trivial Benefit",AND(E92&lt;=E$5, E92&gt;=E$4),"Small Benefit",AND(E92&lt;=E$6, E92&gt;=E$5),"Moderate Benefit",E92&gt;=E$6,"Large Benefit")</f>
        <v>Trivial Harm</v>
      </c>
      <c r="F94" s="45" t="str">
        <f t="array" ref="F94">_xlfn.IFS(AND(F92&lt;=0,F92&gt;=-F$4),"Trivial Harm",AND(F92&gt;=-F$5, F92&lt;=-F$4),"Small Harm",AND(F92&gt;=-F$6, F92&lt;=-F$5),"Moderate Harm",F92&lt;=-F$6,"Large Harm",AND(F92&gt;=0,F92&lt;=F$4),"Trivial Benefit",AND(F92&lt;=F$5, F92&gt;=F$4),"Small Benefit",AND(F92&lt;=F$6, F92&gt;=F$5),"Moderate Benefit",F92&gt;=F$6,"Large Benefit")</f>
        <v>Trivial Harm</v>
      </c>
      <c r="G94" s="45" t="str">
        <f t="array" ref="G94">_xlfn.IFS(AND(G92&lt;=0,G92&gt;=-G$4),"Trivial Harm",AND(G92&gt;=-G$5, G92&lt;=-G$4),"Small Harm",AND(G92&gt;=-G$6, G92&lt;=-G$5),"Moderate Harm",G92&lt;=-G$6,"Large Harm",AND(G92&gt;=0,G92&lt;=G$4),"Trivial Benefit",AND(G92&lt;=G$5, G92&gt;=G$4),"Small Benefit",AND(G92&lt;=G$6, G92&gt;=G$5),"Moderate Benefit",G92&gt;=G$6,"Large Benefit")</f>
        <v>Trivial Harm</v>
      </c>
      <c r="H94" s="45" t="str">
        <f t="array" ref="H94">_xlfn.IFS(AND(H92&lt;=0,H92&gt;=-H$4),"Trivial Harm",AND(H92&gt;=-H$5, H92&lt;=-H$4),"Small Harm",AND(H92&gt;=-H$6, H92&lt;=-H$5),"Moderate Harm",H92&lt;=-H$6,"Large Harm",AND(H92&gt;=0,H92&lt;=H$4),"Trivial Benefit",AND(H92&lt;=H$5, H92&gt;=H$4),"Small Benefit",AND(H92&lt;=H$6, H92&gt;=H$5),"Moderate Benefit",H92&gt;=H$6,"Large Benefit")</f>
        <v>Trivial Harm</v>
      </c>
      <c r="I94" s="45" t="str">
        <f t="array" ref="I94">_xlfn.IFS(AND(I92&lt;=0,I92&gt;=-I$4),"Trivial Harm",AND(I92&gt;=-I$5, I92&lt;=-I$4),"Small Harm",AND(I92&gt;=-I$6, I92&lt;=-I$5),"Moderate Harm",I92&lt;=-I$6,"Large Harm",AND(I92&gt;=0,I92&lt;=I$4),"Trivial Benefit",AND(I92&lt;=I$5, I92&gt;=I$4),"Small Benefit",AND(I92&lt;=I$6, I92&gt;=I$5),"Moderate Benefit",I92&gt;=I$6,"Large Benefit")</f>
        <v>Trivial Harm</v>
      </c>
      <c r="J94" s="45" t="str">
        <f t="array" ref="J94">_xlfn.IFS(AND(J92&lt;=0,J92&gt;=-J$4),"Trivial Harm",AND(J92&gt;=-J$5, J92&lt;=-J$4),"Small Harm",AND(J92&gt;=-J$6, J92&lt;=-J$5),"Moderate Harm",J92&lt;=-J$6,"Large Harm",AND(J92&gt;=0,J92&lt;=J$4),"Trivial Benefit",AND(J92&lt;=J$5, J92&gt;=J$4),"Small Benefit",AND(J92&lt;=J$6, J92&gt;=J$5),"Moderate Benefit",J92&gt;=J$6,"Large Benefit")</f>
        <v>Trivial Harm</v>
      </c>
      <c r="K94" s="45" t="str">
        <f t="array" ref="K94">_xlfn.IFS(AND(K92&lt;=0,K92&gt;=-K$4),"Trivial Harm",AND(K92&gt;=-K$5, K92&lt;=-K$4),"Small Harm",AND(K92&gt;=-K$6, K92&lt;=-K$5),"Moderate Harm",K92&lt;=-K$6,"Large Harm",AND(K92&gt;=0,K92&lt;=K$4),"Trivial Benefit",AND(K92&lt;=K$5, K92&gt;=K$4),"Small Benefit",AND(K92&lt;=K$6, K92&gt;=K$5),"Moderate Benefit",K92&gt;=K$6,"Large Benefit")</f>
        <v>Trivial Harm</v>
      </c>
      <c r="L94" s="45" t="str">
        <f t="array" ref="L94">_xlfn.IFS(AND(L92&lt;=0,L92&gt;=-L$4),"Trivial Harm",AND(L92&gt;=-L$5, L92&lt;=-L$4),"Small Harm",AND(L92&gt;=-L$6, L92&lt;=-L$5),"Moderate Harm",L92&lt;=-L$6,"Large Harm",AND(L92&gt;=0,L92&lt;=L$4),"Trivial Benefit",AND(L92&lt;=L$5, L92&gt;=L$4),"Small Benefit",AND(L92&lt;=L$6, L92&gt;=L$5),"Moderate Benefit",L92&gt;=L$6,"Large Benefit")</f>
        <v>Trivial Harm</v>
      </c>
    </row>
    <row r="95" spans="1:12" x14ac:dyDescent="0.3">
      <c r="A95" s="96" t="s">
        <v>82</v>
      </c>
      <c r="B95" s="45">
        <f t="shared" ref="B95:K95" si="22">(B92/B$3)/1000</f>
        <v>0</v>
      </c>
      <c r="C95" s="45">
        <f t="shared" si="22"/>
        <v>0</v>
      </c>
      <c r="D95" s="45">
        <f t="shared" si="22"/>
        <v>0</v>
      </c>
      <c r="E95" s="45">
        <f t="shared" si="22"/>
        <v>0</v>
      </c>
      <c r="F95" s="45">
        <f t="shared" si="22"/>
        <v>0</v>
      </c>
      <c r="G95" s="45">
        <f t="shared" si="22"/>
        <v>0</v>
      </c>
      <c r="H95" s="45">
        <f t="shared" si="22"/>
        <v>0</v>
      </c>
      <c r="I95" s="45">
        <f t="shared" si="22"/>
        <v>0</v>
      </c>
      <c r="J95" s="45">
        <f t="shared" si="22"/>
        <v>0</v>
      </c>
      <c r="K95" s="45">
        <f t="shared" si="22"/>
        <v>0</v>
      </c>
      <c r="L95" s="45">
        <f>SUM(B95:K95)</f>
        <v>0</v>
      </c>
    </row>
    <row r="96" spans="1:12" x14ac:dyDescent="0.3">
      <c r="A96" s="4" t="s">
        <v>152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</row>
    <row r="97" spans="1:12" x14ac:dyDescent="0.3">
      <c r="A97" s="4" t="s">
        <v>77</v>
      </c>
    </row>
    <row r="98" spans="1:12" x14ac:dyDescent="0.3">
      <c r="A98" s="4" t="s">
        <v>81</v>
      </c>
      <c r="B98" s="45" t="str">
        <f t="array" ref="B98">_xlfn.IFS(AND(B96&lt;=0,B96&gt;=-B$4),"Trivial Harm",AND(B96&gt;=-B$5, B96&lt;=-B$4),"Small Harm",AND(B96&gt;=-B$6, B96&lt;=-B$5),"Moderate Harm",B96&lt;=-B$6,"Large Harm",AND(B96&gt;=0,B96&lt;=B$4),"Trivial Benefit",AND(B96&lt;=B$5, B96&gt;=B$4),"Small Benefit",AND(B96&lt;=B$6, B96&gt;=B$5),"Moderate Benefit",B96&gt;=B$6,"Large Benefit")</f>
        <v>Trivial Harm</v>
      </c>
      <c r="C98" s="45" t="str">
        <f t="array" ref="C98">_xlfn.IFS(AND(C96&lt;=0,C96&gt;=-C$4),"Trivial Harm",AND(C96&gt;=-C$5, C96&lt;=-C$4),"Small Harm",AND(C96&gt;=-C$6, C96&lt;=-C$5),"Moderate Harm",C96&lt;=-C$6,"Large Harm",AND(C96&gt;=0,C96&lt;=C$4),"Trivial Benefit",AND(C96&lt;=C$5, C96&gt;=C$4),"Small Benefit",AND(C96&lt;=C$6, C96&gt;=C$5),"Moderate Benefit",C96&gt;=C$6,"Large Benefit")</f>
        <v>Trivial Harm</v>
      </c>
      <c r="D98" s="45" t="str">
        <f t="array" ref="D98">_xlfn.IFS(AND(D96&lt;=0,D96&gt;=-D$4),"Trivial Harm",AND(D96&gt;=-D$5, D96&lt;=-D$4),"Small Harm",AND(D96&gt;=-D$6, D96&lt;=-D$5),"Moderate Harm",D96&lt;=-D$6,"Large Harm",AND(D96&gt;=0,D96&lt;=D$4),"Trivial Benefit",AND(D96&lt;=D$5, D96&gt;=D$4),"Small Benefit",AND(D96&lt;=D$6, D96&gt;=D$5),"Moderate Benefit",D96&gt;=D$6,"Large Benefit")</f>
        <v>Trivial Harm</v>
      </c>
      <c r="E98" s="45" t="str">
        <f t="array" ref="E98">_xlfn.IFS(AND(E96&lt;=0,E96&gt;=-E$4),"Trivial Harm",AND(E96&gt;=-E$5, E96&lt;=-E$4),"Small Harm",AND(E96&gt;=-E$6, E96&lt;=-E$5),"Moderate Harm",E96&lt;=-E$6,"Large Harm",AND(E96&gt;=0,E96&lt;=E$4),"Trivial Benefit",AND(E96&lt;=E$5, E96&gt;=E$4),"Small Benefit",AND(E96&lt;=E$6, E96&gt;=E$5),"Moderate Benefit",E96&gt;=E$6,"Large Benefit")</f>
        <v>Trivial Harm</v>
      </c>
      <c r="F98" s="45" t="str">
        <f t="array" ref="F98">_xlfn.IFS(AND(F96&lt;=0,F96&gt;=-F$4),"Trivial Harm",AND(F96&gt;=-F$5, F96&lt;=-F$4),"Small Harm",AND(F96&gt;=-F$6, F96&lt;=-F$5),"Moderate Harm",F96&lt;=-F$6,"Large Harm",AND(F96&gt;=0,F96&lt;=F$4),"Trivial Benefit",AND(F96&lt;=F$5, F96&gt;=F$4),"Small Benefit",AND(F96&lt;=F$6, F96&gt;=F$5),"Moderate Benefit",F96&gt;=F$6,"Large Benefit")</f>
        <v>Trivial Harm</v>
      </c>
      <c r="G98" s="45" t="str">
        <f t="array" ref="G98">_xlfn.IFS(AND(G96&lt;=0,G96&gt;=-G$4),"Trivial Harm",AND(G96&gt;=-G$5, G96&lt;=-G$4),"Small Harm",AND(G96&gt;=-G$6, G96&lt;=-G$5),"Moderate Harm",G96&lt;=-G$6,"Large Harm",AND(G96&gt;=0,G96&lt;=G$4),"Trivial Benefit",AND(G96&lt;=G$5, G96&gt;=G$4),"Small Benefit",AND(G96&lt;=G$6, G96&gt;=G$5),"Moderate Benefit",G96&gt;=G$6,"Large Benefit")</f>
        <v>Trivial Harm</v>
      </c>
      <c r="H98" s="45" t="str">
        <f t="array" ref="H98">_xlfn.IFS(AND(H96&lt;=0,H96&gt;=-H$4),"Trivial Harm",AND(H96&gt;=-H$5, H96&lt;=-H$4),"Small Harm",AND(H96&gt;=-H$6, H96&lt;=-H$5),"Moderate Harm",H96&lt;=-H$6,"Large Harm",AND(H96&gt;=0,H96&lt;=H$4),"Trivial Benefit",AND(H96&lt;=H$5, H96&gt;=H$4),"Small Benefit",AND(H96&lt;=H$6, H96&gt;=H$5),"Moderate Benefit",H96&gt;=H$6,"Large Benefit")</f>
        <v>Trivial Harm</v>
      </c>
      <c r="I98" s="45" t="str">
        <f t="array" ref="I98">_xlfn.IFS(AND(I96&lt;=0,I96&gt;=-I$4),"Trivial Harm",AND(I96&gt;=-I$5, I96&lt;=-I$4),"Small Harm",AND(I96&gt;=-I$6, I96&lt;=-I$5),"Moderate Harm",I96&lt;=-I$6,"Large Harm",AND(I96&gt;=0,I96&lt;=I$4),"Trivial Benefit",AND(I96&lt;=I$5, I96&gt;=I$4),"Small Benefit",AND(I96&lt;=I$6, I96&gt;=I$5),"Moderate Benefit",I96&gt;=I$6,"Large Benefit")</f>
        <v>Trivial Harm</v>
      </c>
      <c r="J98" s="45" t="str">
        <f t="array" ref="J98">_xlfn.IFS(AND(J96&lt;=0,J96&gt;=-J$4),"Trivial Harm",AND(J96&gt;=-J$5, J96&lt;=-J$4),"Small Harm",AND(J96&gt;=-J$6, J96&lt;=-J$5),"Moderate Harm",J96&lt;=-J$6,"Large Harm",AND(J96&gt;=0,J96&lt;=J$4),"Trivial Benefit",AND(J96&lt;=J$5, J96&gt;=J$4),"Small Benefit",AND(J96&lt;=J$6, J96&gt;=J$5),"Moderate Benefit",J96&gt;=J$6,"Large Benefit")</f>
        <v>Trivial Harm</v>
      </c>
      <c r="K98" s="45" t="str">
        <f t="array" ref="K98">_xlfn.IFS(AND(K96&lt;=0,K96&gt;=-K$4),"Trivial Harm",AND(K96&gt;=-K$5, K96&lt;=-K$4),"Small Harm",AND(K96&gt;=-K$6, K96&lt;=-K$5),"Moderate Harm",K96&lt;=-K$6,"Large Harm",AND(K96&gt;=0,K96&lt;=K$4),"Trivial Benefit",AND(K96&lt;=K$5, K96&gt;=K$4),"Small Benefit",AND(K96&lt;=K$6, K96&gt;=K$5),"Moderate Benefit",K96&gt;=K$6,"Large Benefit")</f>
        <v>Trivial Harm</v>
      </c>
      <c r="L98" s="45" t="str">
        <f t="array" ref="L98">_xlfn.IFS(AND(L96&lt;=0,L96&gt;=-L$4),"Trivial Harm",AND(L96&gt;=-L$5, L96&lt;=-L$4),"Small Harm",AND(L96&gt;=-L$6, L96&lt;=-L$5),"Moderate Harm",L96&lt;=-L$6,"Large Harm",AND(L96&gt;=0,L96&lt;=L$4),"Trivial Benefit",AND(L96&lt;=L$5, L96&gt;=L$4),"Small Benefit",AND(L96&lt;=L$6, L96&gt;=L$5),"Moderate Benefit",L96&gt;=L$6,"Large Benefit")</f>
        <v>Trivial Harm</v>
      </c>
    </row>
    <row r="99" spans="1:12" x14ac:dyDescent="0.3">
      <c r="A99" s="96" t="s">
        <v>82</v>
      </c>
      <c r="B99" s="45">
        <f t="shared" ref="B99:K99" si="23">(B96/B$3)/1000</f>
        <v>0</v>
      </c>
      <c r="C99" s="45">
        <f t="shared" si="23"/>
        <v>0</v>
      </c>
      <c r="D99" s="45">
        <f t="shared" si="23"/>
        <v>0</v>
      </c>
      <c r="E99" s="45">
        <f t="shared" si="23"/>
        <v>0</v>
      </c>
      <c r="F99" s="45">
        <f t="shared" si="23"/>
        <v>0</v>
      </c>
      <c r="G99" s="45">
        <f t="shared" si="23"/>
        <v>0</v>
      </c>
      <c r="H99" s="45">
        <f t="shared" si="23"/>
        <v>0</v>
      </c>
      <c r="I99" s="45">
        <f t="shared" si="23"/>
        <v>0</v>
      </c>
      <c r="J99" s="45">
        <f t="shared" si="23"/>
        <v>0</v>
      </c>
      <c r="K99" s="45">
        <f t="shared" si="23"/>
        <v>0</v>
      </c>
      <c r="L99" s="45">
        <f>SUM(B99:K99)</f>
        <v>0</v>
      </c>
    </row>
    <row r="100" spans="1:12" x14ac:dyDescent="0.3">
      <c r="A100" s="4" t="s">
        <v>153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3">
      <c r="A101" s="4" t="s">
        <v>77</v>
      </c>
    </row>
    <row r="102" spans="1:12" x14ac:dyDescent="0.3">
      <c r="A102" s="4" t="s">
        <v>81</v>
      </c>
      <c r="B102" s="45" t="str">
        <f t="array" ref="B102">_xlfn.IFS(AND(B100&lt;=0,B100&gt;=-B$4),"Trivial Harm",AND(B100&gt;=-B$5, B100&lt;=-B$4),"Small Harm",AND(B100&gt;=-B$6, B100&lt;=-B$5),"Moderate Harm",B100&lt;=-B$6,"Large Harm",AND(B100&gt;=0,B100&lt;=B$4),"Trivial Benefit",AND(B100&lt;=B$5, B100&gt;=B$4),"Small Benefit",AND(B100&lt;=B$6, B100&gt;=B$5),"Moderate Benefit",B100&gt;=B$6,"Large Benefit")</f>
        <v>Trivial Harm</v>
      </c>
      <c r="C102" s="45" t="str">
        <f t="array" ref="C102">_xlfn.IFS(AND(C100&lt;=0,C100&gt;=-C$4),"Trivial Harm",AND(C100&gt;=-C$5, C100&lt;=-C$4),"Small Harm",AND(C100&gt;=-C$6, C100&lt;=-C$5),"Moderate Harm",C100&lt;=-C$6,"Large Harm",AND(C100&gt;=0,C100&lt;=C$4),"Trivial Benefit",AND(C100&lt;=C$5, C100&gt;=C$4),"Small Benefit",AND(C100&lt;=C$6, C100&gt;=C$5),"Moderate Benefit",C100&gt;=C$6,"Large Benefit")</f>
        <v>Trivial Harm</v>
      </c>
      <c r="D102" s="45" t="str">
        <f t="array" ref="D102">_xlfn.IFS(AND(D100&lt;=0,D100&gt;=-D$4),"Trivial Harm",AND(D100&gt;=-D$5, D100&lt;=-D$4),"Small Harm",AND(D100&gt;=-D$6, D100&lt;=-D$5),"Moderate Harm",D100&lt;=-D$6,"Large Harm",AND(D100&gt;=0,D100&lt;=D$4),"Trivial Benefit",AND(D100&lt;=D$5, D100&gt;=D$4),"Small Benefit",AND(D100&lt;=D$6, D100&gt;=D$5),"Moderate Benefit",D100&gt;=D$6,"Large Benefit")</f>
        <v>Trivial Harm</v>
      </c>
      <c r="E102" s="45" t="str">
        <f t="array" ref="E102">_xlfn.IFS(AND(E100&lt;=0,E100&gt;=-E$4),"Trivial Harm",AND(E100&gt;=-E$5, E100&lt;=-E$4),"Small Harm",AND(E100&gt;=-E$6, E100&lt;=-E$5),"Moderate Harm",E100&lt;=-E$6,"Large Harm",AND(E100&gt;=0,E100&lt;=E$4),"Trivial Benefit",AND(E100&lt;=E$5, E100&gt;=E$4),"Small Benefit",AND(E100&lt;=E$6, E100&gt;=E$5),"Moderate Benefit",E100&gt;=E$6,"Large Benefit")</f>
        <v>Trivial Harm</v>
      </c>
      <c r="F102" s="45" t="str">
        <f t="array" ref="F102">_xlfn.IFS(AND(F100&lt;=0,F100&gt;=-F$4),"Trivial Harm",AND(F100&gt;=-F$5, F100&lt;=-F$4),"Small Harm",AND(F100&gt;=-F$6, F100&lt;=-F$5),"Moderate Harm",F100&lt;=-F$6,"Large Harm",AND(F100&gt;=0,F100&lt;=F$4),"Trivial Benefit",AND(F100&lt;=F$5, F100&gt;=F$4),"Small Benefit",AND(F100&lt;=F$6, F100&gt;=F$5),"Moderate Benefit",F100&gt;=F$6,"Large Benefit")</f>
        <v>Trivial Harm</v>
      </c>
      <c r="G102" s="45" t="str">
        <f t="array" ref="G102">_xlfn.IFS(AND(G100&lt;=0,G100&gt;=-G$4),"Trivial Harm",AND(G100&gt;=-G$5, G100&lt;=-G$4),"Small Harm",AND(G100&gt;=-G$6, G100&lt;=-G$5),"Moderate Harm",G100&lt;=-G$6,"Large Harm",AND(G100&gt;=0,G100&lt;=G$4),"Trivial Benefit",AND(G100&lt;=G$5, G100&gt;=G$4),"Small Benefit",AND(G100&lt;=G$6, G100&gt;=G$5),"Moderate Benefit",G100&gt;=G$6,"Large Benefit")</f>
        <v>Trivial Harm</v>
      </c>
      <c r="H102" s="45" t="str">
        <f t="array" ref="H102">_xlfn.IFS(AND(H100&lt;=0,H100&gt;=-H$4),"Trivial Harm",AND(H100&gt;=-H$5, H100&lt;=-H$4),"Small Harm",AND(H100&gt;=-H$6, H100&lt;=-H$5),"Moderate Harm",H100&lt;=-H$6,"Large Harm",AND(H100&gt;=0,H100&lt;=H$4),"Trivial Benefit",AND(H100&lt;=H$5, H100&gt;=H$4),"Small Benefit",AND(H100&lt;=H$6, H100&gt;=H$5),"Moderate Benefit",H100&gt;=H$6,"Large Benefit")</f>
        <v>Trivial Harm</v>
      </c>
      <c r="I102" s="45" t="str">
        <f t="array" ref="I102">_xlfn.IFS(AND(I100&lt;=0,I100&gt;=-I$4),"Trivial Harm",AND(I100&gt;=-I$5, I100&lt;=-I$4),"Small Harm",AND(I100&gt;=-I$6, I100&lt;=-I$5),"Moderate Harm",I100&lt;=-I$6,"Large Harm",AND(I100&gt;=0,I100&lt;=I$4),"Trivial Benefit",AND(I100&lt;=I$5, I100&gt;=I$4),"Small Benefit",AND(I100&lt;=I$6, I100&gt;=I$5),"Moderate Benefit",I100&gt;=I$6,"Large Benefit")</f>
        <v>Trivial Harm</v>
      </c>
      <c r="J102" s="45" t="str">
        <f t="array" ref="J102">_xlfn.IFS(AND(J100&lt;=0,J100&gt;=-J$4),"Trivial Harm",AND(J100&gt;=-J$5, J100&lt;=-J$4),"Small Harm",AND(J100&gt;=-J$6, J100&lt;=-J$5),"Moderate Harm",J100&lt;=-J$6,"Large Harm",AND(J100&gt;=0,J100&lt;=J$4),"Trivial Benefit",AND(J100&lt;=J$5, J100&gt;=J$4),"Small Benefit",AND(J100&lt;=J$6, J100&gt;=J$5),"Moderate Benefit",J100&gt;=J$6,"Large Benefit")</f>
        <v>Trivial Harm</v>
      </c>
      <c r="K102" s="45" t="str">
        <f t="array" ref="K102">_xlfn.IFS(AND(K100&lt;=0,K100&gt;=-K$4),"Trivial Harm",AND(K100&gt;=-K$5, K100&lt;=-K$4),"Small Harm",AND(K100&gt;=-K$6, K100&lt;=-K$5),"Moderate Harm",K100&lt;=-K$6,"Large Harm",AND(K100&gt;=0,K100&lt;=K$4),"Trivial Benefit",AND(K100&lt;=K$5, K100&gt;=K$4),"Small Benefit",AND(K100&lt;=K$6, K100&gt;=K$5),"Moderate Benefit",K100&gt;=K$6,"Large Benefit")</f>
        <v>Trivial Harm</v>
      </c>
      <c r="L102" s="45" t="str">
        <f t="array" ref="L102">_xlfn.IFS(AND(L100&lt;=0,L100&gt;=-L$4),"Trivial Harm",AND(L100&gt;=-L$5, L100&lt;=-L$4),"Small Harm",AND(L100&gt;=-L$6, L100&lt;=-L$5),"Moderate Harm",L100&lt;=-L$6,"Large Harm",AND(L100&gt;=0,L100&lt;=L$4),"Trivial Benefit",AND(L100&lt;=L$5, L100&gt;=L$4),"Small Benefit",AND(L100&lt;=L$6, L100&gt;=L$5),"Moderate Benefit",L100&gt;=L$6,"Large Benefit")</f>
        <v>Trivial Harm</v>
      </c>
    </row>
    <row r="103" spans="1:12" x14ac:dyDescent="0.3">
      <c r="A103" s="96" t="s">
        <v>82</v>
      </c>
      <c r="B103" s="45">
        <f t="shared" ref="B103:K103" si="24">(B100/B$3)/1000</f>
        <v>0</v>
      </c>
      <c r="C103" s="45">
        <f t="shared" si="24"/>
        <v>0</v>
      </c>
      <c r="D103" s="45">
        <f t="shared" si="24"/>
        <v>0</v>
      </c>
      <c r="E103" s="45">
        <f t="shared" si="24"/>
        <v>0</v>
      </c>
      <c r="F103" s="45">
        <f t="shared" si="24"/>
        <v>0</v>
      </c>
      <c r="G103" s="45">
        <f t="shared" si="24"/>
        <v>0</v>
      </c>
      <c r="H103" s="45">
        <f t="shared" si="24"/>
        <v>0</v>
      </c>
      <c r="I103" s="45">
        <f t="shared" si="24"/>
        <v>0</v>
      </c>
      <c r="J103" s="45">
        <f t="shared" si="24"/>
        <v>0</v>
      </c>
      <c r="K103" s="45">
        <f t="shared" si="24"/>
        <v>0</v>
      </c>
      <c r="L103" s="45">
        <f>SUM(B103:K103)</f>
        <v>0</v>
      </c>
    </row>
    <row r="104" spans="1:12" x14ac:dyDescent="0.3">
      <c r="A104" s="4" t="s">
        <v>154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3">
      <c r="A105" s="4" t="s">
        <v>77</v>
      </c>
    </row>
    <row r="106" spans="1:12" x14ac:dyDescent="0.3">
      <c r="A106" s="4" t="s">
        <v>81</v>
      </c>
      <c r="B106" s="45" t="str">
        <f t="array" ref="B106">_xlfn.IFS(AND(B104&lt;=0,B104&gt;=-B$4),"Trivial Harm",AND(B104&gt;=-B$5, B104&lt;=-B$4),"Small Harm",AND(B104&gt;=-B$6, B104&lt;=-B$5),"Moderate Harm",B104&lt;=-B$6,"Large Harm",AND(B104&gt;=0,B104&lt;=B$4),"Trivial Benefit",AND(B104&lt;=B$5, B104&gt;=B$4),"Small Benefit",AND(B104&lt;=B$6, B104&gt;=B$5),"Moderate Benefit",B104&gt;=B$6,"Large Benefit")</f>
        <v>Trivial Harm</v>
      </c>
      <c r="C106" s="45" t="str">
        <f t="array" ref="C106">_xlfn.IFS(AND(C104&lt;=0,C104&gt;=-C$4),"Trivial Harm",AND(C104&gt;=-C$5, C104&lt;=-C$4),"Small Harm",AND(C104&gt;=-C$6, C104&lt;=-C$5),"Moderate Harm",C104&lt;=-C$6,"Large Harm",AND(C104&gt;=0,C104&lt;=C$4),"Trivial Benefit",AND(C104&lt;=C$5, C104&gt;=C$4),"Small Benefit",AND(C104&lt;=C$6, C104&gt;=C$5),"Moderate Benefit",C104&gt;=C$6,"Large Benefit")</f>
        <v>Trivial Harm</v>
      </c>
      <c r="D106" s="45" t="str">
        <f t="array" ref="D106">_xlfn.IFS(AND(D104&lt;=0,D104&gt;=-D$4),"Trivial Harm",AND(D104&gt;=-D$5, D104&lt;=-D$4),"Small Harm",AND(D104&gt;=-D$6, D104&lt;=-D$5),"Moderate Harm",D104&lt;=-D$6,"Large Harm",AND(D104&gt;=0,D104&lt;=D$4),"Trivial Benefit",AND(D104&lt;=D$5, D104&gt;=D$4),"Small Benefit",AND(D104&lt;=D$6, D104&gt;=D$5),"Moderate Benefit",D104&gt;=D$6,"Large Benefit")</f>
        <v>Trivial Harm</v>
      </c>
      <c r="E106" s="45" t="str">
        <f t="array" ref="E106">_xlfn.IFS(AND(E104&lt;=0,E104&gt;=-E$4),"Trivial Harm",AND(E104&gt;=-E$5, E104&lt;=-E$4),"Small Harm",AND(E104&gt;=-E$6, E104&lt;=-E$5),"Moderate Harm",E104&lt;=-E$6,"Large Harm",AND(E104&gt;=0,E104&lt;=E$4),"Trivial Benefit",AND(E104&lt;=E$5, E104&gt;=E$4),"Small Benefit",AND(E104&lt;=E$6, E104&gt;=E$5),"Moderate Benefit",E104&gt;=E$6,"Large Benefit")</f>
        <v>Trivial Harm</v>
      </c>
      <c r="F106" s="45" t="str">
        <f t="array" ref="F106">_xlfn.IFS(AND(F104&lt;=0,F104&gt;=-F$4),"Trivial Harm",AND(F104&gt;=-F$5, F104&lt;=-F$4),"Small Harm",AND(F104&gt;=-F$6, F104&lt;=-F$5),"Moderate Harm",F104&lt;=-F$6,"Large Harm",AND(F104&gt;=0,F104&lt;=F$4),"Trivial Benefit",AND(F104&lt;=F$5, F104&gt;=F$4),"Small Benefit",AND(F104&lt;=F$6, F104&gt;=F$5),"Moderate Benefit",F104&gt;=F$6,"Large Benefit")</f>
        <v>Trivial Harm</v>
      </c>
      <c r="G106" s="45" t="str">
        <f t="array" ref="G106">_xlfn.IFS(AND(G104&lt;=0,G104&gt;=-G$4),"Trivial Harm",AND(G104&gt;=-G$5, G104&lt;=-G$4),"Small Harm",AND(G104&gt;=-G$6, G104&lt;=-G$5),"Moderate Harm",G104&lt;=-G$6,"Large Harm",AND(G104&gt;=0,G104&lt;=G$4),"Trivial Benefit",AND(G104&lt;=G$5, G104&gt;=G$4),"Small Benefit",AND(G104&lt;=G$6, G104&gt;=G$5),"Moderate Benefit",G104&gt;=G$6,"Large Benefit")</f>
        <v>Trivial Harm</v>
      </c>
      <c r="H106" s="45" t="str">
        <f t="array" ref="H106">_xlfn.IFS(AND(H104&lt;=0,H104&gt;=-H$4),"Trivial Harm",AND(H104&gt;=-H$5, H104&lt;=-H$4),"Small Harm",AND(H104&gt;=-H$6, H104&lt;=-H$5),"Moderate Harm",H104&lt;=-H$6,"Large Harm",AND(H104&gt;=0,H104&lt;=H$4),"Trivial Benefit",AND(H104&lt;=H$5, H104&gt;=H$4),"Small Benefit",AND(H104&lt;=H$6, H104&gt;=H$5),"Moderate Benefit",H104&gt;=H$6,"Large Benefit")</f>
        <v>Trivial Harm</v>
      </c>
      <c r="I106" s="45" t="str">
        <f t="array" ref="I106">_xlfn.IFS(AND(I104&lt;=0,I104&gt;=-I$4),"Trivial Harm",AND(I104&gt;=-I$5, I104&lt;=-I$4),"Small Harm",AND(I104&gt;=-I$6, I104&lt;=-I$5),"Moderate Harm",I104&lt;=-I$6,"Large Harm",AND(I104&gt;=0,I104&lt;=I$4),"Trivial Benefit",AND(I104&lt;=I$5, I104&gt;=I$4),"Small Benefit",AND(I104&lt;=I$6, I104&gt;=I$5),"Moderate Benefit",I104&gt;=I$6,"Large Benefit")</f>
        <v>Trivial Harm</v>
      </c>
      <c r="J106" s="45" t="str">
        <f t="array" ref="J106">_xlfn.IFS(AND(J104&lt;=0,J104&gt;=-J$4),"Trivial Harm",AND(J104&gt;=-J$5, J104&lt;=-J$4),"Small Harm",AND(J104&gt;=-J$6, J104&lt;=-J$5),"Moderate Harm",J104&lt;=-J$6,"Large Harm",AND(J104&gt;=0,J104&lt;=J$4),"Trivial Benefit",AND(J104&lt;=J$5, J104&gt;=J$4),"Small Benefit",AND(J104&lt;=J$6, J104&gt;=J$5),"Moderate Benefit",J104&gt;=J$6,"Large Benefit")</f>
        <v>Trivial Harm</v>
      </c>
      <c r="K106" s="45" t="str">
        <f t="array" ref="K106">_xlfn.IFS(AND(K104&lt;=0,K104&gt;=-K$4),"Trivial Harm",AND(K104&gt;=-K$5, K104&lt;=-K$4),"Small Harm",AND(K104&gt;=-K$6, K104&lt;=-K$5),"Moderate Harm",K104&lt;=-K$6,"Large Harm",AND(K104&gt;=0,K104&lt;=K$4),"Trivial Benefit",AND(K104&lt;=K$5, K104&gt;=K$4),"Small Benefit",AND(K104&lt;=K$6, K104&gt;=K$5),"Moderate Benefit",K104&gt;=K$6,"Large Benefit")</f>
        <v>Trivial Harm</v>
      </c>
      <c r="L106" s="45" t="str">
        <f t="array" ref="L106">_xlfn.IFS(AND(L104&lt;=0,L104&gt;=-L$4),"Trivial Harm",AND(L104&gt;=-L$5, L104&lt;=-L$4),"Small Harm",AND(L104&gt;=-L$6, L104&lt;=-L$5),"Moderate Harm",L104&lt;=-L$6,"Large Harm",AND(L104&gt;=0,L104&lt;=L$4),"Trivial Benefit",AND(L104&lt;=L$5, L104&gt;=L$4),"Small Benefit",AND(L104&lt;=L$6, L104&gt;=L$5),"Moderate Benefit",L104&gt;=L$6,"Large Benefit")</f>
        <v>Trivial Harm</v>
      </c>
    </row>
    <row r="107" spans="1:12" x14ac:dyDescent="0.3">
      <c r="A107" s="96" t="s">
        <v>82</v>
      </c>
      <c r="B107" s="45">
        <f t="shared" ref="B107:K107" si="25">(B104/B$3)/1000</f>
        <v>0</v>
      </c>
      <c r="C107" s="45">
        <f t="shared" si="25"/>
        <v>0</v>
      </c>
      <c r="D107" s="45">
        <f t="shared" si="25"/>
        <v>0</v>
      </c>
      <c r="E107" s="45">
        <f t="shared" si="25"/>
        <v>0</v>
      </c>
      <c r="F107" s="45">
        <f t="shared" si="25"/>
        <v>0</v>
      </c>
      <c r="G107" s="45">
        <f t="shared" si="25"/>
        <v>0</v>
      </c>
      <c r="H107" s="45">
        <f t="shared" si="25"/>
        <v>0</v>
      </c>
      <c r="I107" s="45">
        <f t="shared" si="25"/>
        <v>0</v>
      </c>
      <c r="J107" s="45">
        <f t="shared" si="25"/>
        <v>0</v>
      </c>
      <c r="K107" s="45">
        <f t="shared" si="25"/>
        <v>0</v>
      </c>
      <c r="L107" s="45">
        <f>SUM(B107:K107)</f>
        <v>0</v>
      </c>
    </row>
    <row r="108" spans="1:12" x14ac:dyDescent="0.3">
      <c r="A108" s="4" t="s">
        <v>155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3">
      <c r="A109" s="4" t="s">
        <v>77</v>
      </c>
    </row>
    <row r="110" spans="1:12" x14ac:dyDescent="0.3">
      <c r="A110" s="4" t="s">
        <v>81</v>
      </c>
      <c r="B110" s="45" t="str">
        <f t="array" ref="B110">_xlfn.IFS(AND(B108&lt;=0,B108&gt;=-B$4),"Trivial Harm",AND(B108&gt;=-B$5, B108&lt;=-B$4),"Small Harm",AND(B108&gt;=-B$6, B108&lt;=-B$5),"Moderate Harm",B108&lt;=-B$6,"Large Harm",AND(B108&gt;=0,B108&lt;=B$4),"Trivial Benefit",AND(B108&lt;=B$5, B108&gt;=B$4),"Small Benefit",AND(B108&lt;=B$6, B108&gt;=B$5),"Moderate Benefit",B108&gt;=B$6,"Large Benefit")</f>
        <v>Trivial Harm</v>
      </c>
      <c r="C110" s="45" t="str">
        <f t="array" ref="C110">_xlfn.IFS(AND(C108&lt;=0,C108&gt;=-C$4),"Trivial Harm",AND(C108&gt;=-C$5, C108&lt;=-C$4),"Small Harm",AND(C108&gt;=-C$6, C108&lt;=-C$5),"Moderate Harm",C108&lt;=-C$6,"Large Harm",AND(C108&gt;=0,C108&lt;=C$4),"Trivial Benefit",AND(C108&lt;=C$5, C108&gt;=C$4),"Small Benefit",AND(C108&lt;=C$6, C108&gt;=C$5),"Moderate Benefit",C108&gt;=C$6,"Large Benefit")</f>
        <v>Trivial Harm</v>
      </c>
      <c r="D110" s="45" t="str">
        <f t="array" ref="D110">_xlfn.IFS(AND(D108&lt;=0,D108&gt;=-D$4),"Trivial Harm",AND(D108&gt;=-D$5, D108&lt;=-D$4),"Small Harm",AND(D108&gt;=-D$6, D108&lt;=-D$5),"Moderate Harm",D108&lt;=-D$6,"Large Harm",AND(D108&gt;=0,D108&lt;=D$4),"Trivial Benefit",AND(D108&lt;=D$5, D108&gt;=D$4),"Small Benefit",AND(D108&lt;=D$6, D108&gt;=D$5),"Moderate Benefit",D108&gt;=D$6,"Large Benefit")</f>
        <v>Trivial Harm</v>
      </c>
      <c r="E110" s="45" t="str">
        <f t="array" ref="E110">_xlfn.IFS(AND(E108&lt;=0,E108&gt;=-E$4),"Trivial Harm",AND(E108&gt;=-E$5, E108&lt;=-E$4),"Small Harm",AND(E108&gt;=-E$6, E108&lt;=-E$5),"Moderate Harm",E108&lt;=-E$6,"Large Harm",AND(E108&gt;=0,E108&lt;=E$4),"Trivial Benefit",AND(E108&lt;=E$5, E108&gt;=E$4),"Small Benefit",AND(E108&lt;=E$6, E108&gt;=E$5),"Moderate Benefit",E108&gt;=E$6,"Large Benefit")</f>
        <v>Trivial Harm</v>
      </c>
      <c r="F110" s="45" t="str">
        <f t="array" ref="F110">_xlfn.IFS(AND(F108&lt;=0,F108&gt;=-F$4),"Trivial Harm",AND(F108&gt;=-F$5, F108&lt;=-F$4),"Small Harm",AND(F108&gt;=-F$6, F108&lt;=-F$5),"Moderate Harm",F108&lt;=-F$6,"Large Harm",AND(F108&gt;=0,F108&lt;=F$4),"Trivial Benefit",AND(F108&lt;=F$5, F108&gt;=F$4),"Small Benefit",AND(F108&lt;=F$6, F108&gt;=F$5),"Moderate Benefit",F108&gt;=F$6,"Large Benefit")</f>
        <v>Trivial Harm</v>
      </c>
      <c r="G110" s="45" t="str">
        <f t="array" ref="G110">_xlfn.IFS(AND(G108&lt;=0,G108&gt;=-G$4),"Trivial Harm",AND(G108&gt;=-G$5, G108&lt;=-G$4),"Small Harm",AND(G108&gt;=-G$6, G108&lt;=-G$5),"Moderate Harm",G108&lt;=-G$6,"Large Harm",AND(G108&gt;=0,G108&lt;=G$4),"Trivial Benefit",AND(G108&lt;=G$5, G108&gt;=G$4),"Small Benefit",AND(G108&lt;=G$6, G108&gt;=G$5),"Moderate Benefit",G108&gt;=G$6,"Large Benefit")</f>
        <v>Trivial Harm</v>
      </c>
      <c r="H110" s="45" t="str">
        <f t="array" ref="H110">_xlfn.IFS(AND(H108&lt;=0,H108&gt;=-H$4),"Trivial Harm",AND(H108&gt;=-H$5, H108&lt;=-H$4),"Small Harm",AND(H108&gt;=-H$6, H108&lt;=-H$5),"Moderate Harm",H108&lt;=-H$6,"Large Harm",AND(H108&gt;=0,H108&lt;=H$4),"Trivial Benefit",AND(H108&lt;=H$5, H108&gt;=H$4),"Small Benefit",AND(H108&lt;=H$6, H108&gt;=H$5),"Moderate Benefit",H108&gt;=H$6,"Large Benefit")</f>
        <v>Trivial Harm</v>
      </c>
      <c r="I110" s="45" t="str">
        <f t="array" ref="I110">_xlfn.IFS(AND(I108&lt;=0,I108&gt;=-I$4),"Trivial Harm",AND(I108&gt;=-I$5, I108&lt;=-I$4),"Small Harm",AND(I108&gt;=-I$6, I108&lt;=-I$5),"Moderate Harm",I108&lt;=-I$6,"Large Harm",AND(I108&gt;=0,I108&lt;=I$4),"Trivial Benefit",AND(I108&lt;=I$5, I108&gt;=I$4),"Small Benefit",AND(I108&lt;=I$6, I108&gt;=I$5),"Moderate Benefit",I108&gt;=I$6,"Large Benefit")</f>
        <v>Trivial Harm</v>
      </c>
      <c r="J110" s="45" t="str">
        <f t="array" ref="J110">_xlfn.IFS(AND(J108&lt;=0,J108&gt;=-J$4),"Trivial Harm",AND(J108&gt;=-J$5, J108&lt;=-J$4),"Small Harm",AND(J108&gt;=-J$6, J108&lt;=-J$5),"Moderate Harm",J108&lt;=-J$6,"Large Harm",AND(J108&gt;=0,J108&lt;=J$4),"Trivial Benefit",AND(J108&lt;=J$5, J108&gt;=J$4),"Small Benefit",AND(J108&lt;=J$6, J108&gt;=J$5),"Moderate Benefit",J108&gt;=J$6,"Large Benefit")</f>
        <v>Trivial Harm</v>
      </c>
      <c r="K110" s="45" t="str">
        <f t="array" ref="K110">_xlfn.IFS(AND(K108&lt;=0,K108&gt;=-K$4),"Trivial Harm",AND(K108&gt;=-K$5, K108&lt;=-K$4),"Small Harm",AND(K108&gt;=-K$6, K108&lt;=-K$5),"Moderate Harm",K108&lt;=-K$6,"Large Harm",AND(K108&gt;=0,K108&lt;=K$4),"Trivial Benefit",AND(K108&lt;=K$5, K108&gt;=K$4),"Small Benefit",AND(K108&lt;=K$6, K108&gt;=K$5),"Moderate Benefit",K108&gt;=K$6,"Large Benefit")</f>
        <v>Trivial Harm</v>
      </c>
      <c r="L110" s="45" t="str">
        <f t="array" ref="L110">_xlfn.IFS(AND(L108&lt;=0,L108&gt;=-L$4),"Trivial Harm",AND(L108&gt;=-L$5, L108&lt;=-L$4),"Small Harm",AND(L108&gt;=-L$6, L108&lt;=-L$5),"Moderate Harm",L108&lt;=-L$6,"Large Harm",AND(L108&gt;=0,L108&lt;=L$4),"Trivial Benefit",AND(L108&lt;=L$5, L108&gt;=L$4),"Small Benefit",AND(L108&lt;=L$6, L108&gt;=L$5),"Moderate Benefit",L108&gt;=L$6,"Large Benefit")</f>
        <v>Trivial Harm</v>
      </c>
    </row>
    <row r="111" spans="1:12" x14ac:dyDescent="0.3">
      <c r="A111" s="96" t="s">
        <v>82</v>
      </c>
      <c r="B111" s="45">
        <f t="shared" ref="B111:K111" si="26">(B108/B$3)/1000</f>
        <v>0</v>
      </c>
      <c r="C111" s="45">
        <f t="shared" si="26"/>
        <v>0</v>
      </c>
      <c r="D111" s="45">
        <f t="shared" si="26"/>
        <v>0</v>
      </c>
      <c r="E111" s="45">
        <f t="shared" si="26"/>
        <v>0</v>
      </c>
      <c r="F111" s="45">
        <f t="shared" si="26"/>
        <v>0</v>
      </c>
      <c r="G111" s="45">
        <f t="shared" si="26"/>
        <v>0</v>
      </c>
      <c r="H111" s="45">
        <f t="shared" si="26"/>
        <v>0</v>
      </c>
      <c r="I111" s="45">
        <f t="shared" si="26"/>
        <v>0</v>
      </c>
      <c r="J111" s="45">
        <f t="shared" si="26"/>
        <v>0</v>
      </c>
      <c r="K111" s="45">
        <f t="shared" si="26"/>
        <v>0</v>
      </c>
      <c r="L111" s="45">
        <f>SUM(B111:K111)</f>
        <v>0</v>
      </c>
    </row>
    <row r="112" spans="1:12" x14ac:dyDescent="0.3">
      <c r="A112" s="4" t="s">
        <v>156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3">
      <c r="A113" s="4" t="s">
        <v>77</v>
      </c>
    </row>
    <row r="114" spans="1:12" x14ac:dyDescent="0.3">
      <c r="A114" s="4" t="s">
        <v>81</v>
      </c>
      <c r="B114" s="45" t="str">
        <f t="array" ref="B114">_xlfn.IFS(AND(B112&lt;=0,B112&gt;=-B$4),"Trivial Harm",AND(B112&gt;=-B$5, B112&lt;=-B$4),"Small Harm",AND(B112&gt;=-B$6, B112&lt;=-B$5),"Moderate Harm",B112&lt;=-B$6,"Large Harm",AND(B112&gt;=0,B112&lt;=B$4),"Trivial Benefit",AND(B112&lt;=B$5, B112&gt;=B$4),"Small Benefit",AND(B112&lt;=B$6, B112&gt;=B$5),"Moderate Benefit",B112&gt;=B$6,"Large Benefit")</f>
        <v>Trivial Harm</v>
      </c>
      <c r="C114" s="45" t="str">
        <f t="array" ref="C114">_xlfn.IFS(AND(C112&lt;=0,C112&gt;=-C$4),"Trivial Harm",AND(C112&gt;=-C$5, C112&lt;=-C$4),"Small Harm",AND(C112&gt;=-C$6, C112&lt;=-C$5),"Moderate Harm",C112&lt;=-C$6,"Large Harm",AND(C112&gt;=0,C112&lt;=C$4),"Trivial Benefit",AND(C112&lt;=C$5, C112&gt;=C$4),"Small Benefit",AND(C112&lt;=C$6, C112&gt;=C$5),"Moderate Benefit",C112&gt;=C$6,"Large Benefit")</f>
        <v>Trivial Harm</v>
      </c>
      <c r="D114" s="45" t="str">
        <f t="array" ref="D114">_xlfn.IFS(AND(D112&lt;=0,D112&gt;=-D$4),"Trivial Harm",AND(D112&gt;=-D$5, D112&lt;=-D$4),"Small Harm",AND(D112&gt;=-D$6, D112&lt;=-D$5),"Moderate Harm",D112&lt;=-D$6,"Large Harm",AND(D112&gt;=0,D112&lt;=D$4),"Trivial Benefit",AND(D112&lt;=D$5, D112&gt;=D$4),"Small Benefit",AND(D112&lt;=D$6, D112&gt;=D$5),"Moderate Benefit",D112&gt;=D$6,"Large Benefit")</f>
        <v>Trivial Harm</v>
      </c>
      <c r="E114" s="45" t="str">
        <f t="array" ref="E114">_xlfn.IFS(AND(E112&lt;=0,E112&gt;=-E$4),"Trivial Harm",AND(E112&gt;=-E$5, E112&lt;=-E$4),"Small Harm",AND(E112&gt;=-E$6, E112&lt;=-E$5),"Moderate Harm",E112&lt;=-E$6,"Large Harm",AND(E112&gt;=0,E112&lt;=E$4),"Trivial Benefit",AND(E112&lt;=E$5, E112&gt;=E$4),"Small Benefit",AND(E112&lt;=E$6, E112&gt;=E$5),"Moderate Benefit",E112&gt;=E$6,"Large Benefit")</f>
        <v>Trivial Harm</v>
      </c>
      <c r="F114" s="45" t="str">
        <f t="array" ref="F114">_xlfn.IFS(AND(F112&lt;=0,F112&gt;=-F$4),"Trivial Harm",AND(F112&gt;=-F$5, F112&lt;=-F$4),"Small Harm",AND(F112&gt;=-F$6, F112&lt;=-F$5),"Moderate Harm",F112&lt;=-F$6,"Large Harm",AND(F112&gt;=0,F112&lt;=F$4),"Trivial Benefit",AND(F112&lt;=F$5, F112&gt;=F$4),"Small Benefit",AND(F112&lt;=F$6, F112&gt;=F$5),"Moderate Benefit",F112&gt;=F$6,"Large Benefit")</f>
        <v>Trivial Harm</v>
      </c>
      <c r="G114" s="45" t="str">
        <f t="array" ref="G114">_xlfn.IFS(AND(G112&lt;=0,G112&gt;=-G$4),"Trivial Harm",AND(G112&gt;=-G$5, G112&lt;=-G$4),"Small Harm",AND(G112&gt;=-G$6, G112&lt;=-G$5),"Moderate Harm",G112&lt;=-G$6,"Large Harm",AND(G112&gt;=0,G112&lt;=G$4),"Trivial Benefit",AND(G112&lt;=G$5, G112&gt;=G$4),"Small Benefit",AND(G112&lt;=G$6, G112&gt;=G$5),"Moderate Benefit",G112&gt;=G$6,"Large Benefit")</f>
        <v>Trivial Harm</v>
      </c>
      <c r="H114" s="45" t="str">
        <f t="array" ref="H114">_xlfn.IFS(AND(H112&lt;=0,H112&gt;=-H$4),"Trivial Harm",AND(H112&gt;=-H$5, H112&lt;=-H$4),"Small Harm",AND(H112&gt;=-H$6, H112&lt;=-H$5),"Moderate Harm",H112&lt;=-H$6,"Large Harm",AND(H112&gt;=0,H112&lt;=H$4),"Trivial Benefit",AND(H112&lt;=H$5, H112&gt;=H$4),"Small Benefit",AND(H112&lt;=H$6, H112&gt;=H$5),"Moderate Benefit",H112&gt;=H$6,"Large Benefit")</f>
        <v>Trivial Harm</v>
      </c>
      <c r="I114" s="45" t="str">
        <f t="array" ref="I114">_xlfn.IFS(AND(I112&lt;=0,I112&gt;=-I$4),"Trivial Harm",AND(I112&gt;=-I$5, I112&lt;=-I$4),"Small Harm",AND(I112&gt;=-I$6, I112&lt;=-I$5),"Moderate Harm",I112&lt;=-I$6,"Large Harm",AND(I112&gt;=0,I112&lt;=I$4),"Trivial Benefit",AND(I112&lt;=I$5, I112&gt;=I$4),"Small Benefit",AND(I112&lt;=I$6, I112&gt;=I$5),"Moderate Benefit",I112&gt;=I$6,"Large Benefit")</f>
        <v>Trivial Harm</v>
      </c>
      <c r="J114" s="45" t="str">
        <f t="array" ref="J114">_xlfn.IFS(AND(J112&lt;=0,J112&gt;=-J$4),"Trivial Harm",AND(J112&gt;=-J$5, J112&lt;=-J$4),"Small Harm",AND(J112&gt;=-J$6, J112&lt;=-J$5),"Moderate Harm",J112&lt;=-J$6,"Large Harm",AND(J112&gt;=0,J112&lt;=J$4),"Trivial Benefit",AND(J112&lt;=J$5, J112&gt;=J$4),"Small Benefit",AND(J112&lt;=J$6, J112&gt;=J$5),"Moderate Benefit",J112&gt;=J$6,"Large Benefit")</f>
        <v>Trivial Harm</v>
      </c>
      <c r="K114" s="45" t="str">
        <f t="array" ref="K114">_xlfn.IFS(AND(K112&lt;=0,K112&gt;=-K$4),"Trivial Harm",AND(K112&gt;=-K$5, K112&lt;=-K$4),"Small Harm",AND(K112&gt;=-K$6, K112&lt;=-K$5),"Moderate Harm",K112&lt;=-K$6,"Large Harm",AND(K112&gt;=0,K112&lt;=K$4),"Trivial Benefit",AND(K112&lt;=K$5, K112&gt;=K$4),"Small Benefit",AND(K112&lt;=K$6, K112&gt;=K$5),"Moderate Benefit",K112&gt;=K$6,"Large Benefit")</f>
        <v>Trivial Harm</v>
      </c>
      <c r="L114" s="45" t="str">
        <f t="array" ref="L114">_xlfn.IFS(AND(L112&lt;=0,L112&gt;=-L$4),"Trivial Harm",AND(L112&gt;=-L$5, L112&lt;=-L$4),"Small Harm",AND(L112&gt;=-L$6, L112&lt;=-L$5),"Moderate Harm",L112&lt;=-L$6,"Large Harm",AND(L112&gt;=0,L112&lt;=L$4),"Trivial Benefit",AND(L112&lt;=L$5, L112&gt;=L$4),"Small Benefit",AND(L112&lt;=L$6, L112&gt;=L$5),"Moderate Benefit",L112&gt;=L$6,"Large Benefit")</f>
        <v>Trivial Harm</v>
      </c>
    </row>
    <row r="115" spans="1:12" x14ac:dyDescent="0.3">
      <c r="A115" s="96" t="s">
        <v>82</v>
      </c>
      <c r="B115" s="45">
        <f t="shared" ref="B115:K115" si="27">(B112/B$3)/1000</f>
        <v>0</v>
      </c>
      <c r="C115" s="45">
        <f t="shared" si="27"/>
        <v>0</v>
      </c>
      <c r="D115" s="45">
        <f t="shared" si="27"/>
        <v>0</v>
      </c>
      <c r="E115" s="45">
        <f t="shared" si="27"/>
        <v>0</v>
      </c>
      <c r="F115" s="45">
        <f t="shared" si="27"/>
        <v>0</v>
      </c>
      <c r="G115" s="45">
        <f t="shared" si="27"/>
        <v>0</v>
      </c>
      <c r="H115" s="45">
        <f t="shared" si="27"/>
        <v>0</v>
      </c>
      <c r="I115" s="45">
        <f t="shared" si="27"/>
        <v>0</v>
      </c>
      <c r="J115" s="45">
        <f t="shared" si="27"/>
        <v>0</v>
      </c>
      <c r="K115" s="45">
        <f t="shared" si="27"/>
        <v>0</v>
      </c>
      <c r="L115" s="45">
        <f>SUM(B115:K115)</f>
        <v>0</v>
      </c>
    </row>
    <row r="116" spans="1:12" x14ac:dyDescent="0.3">
      <c r="A116" s="4" t="s">
        <v>157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3">
      <c r="A117" s="4" t="s">
        <v>77</v>
      </c>
    </row>
    <row r="118" spans="1:12" x14ac:dyDescent="0.3">
      <c r="A118" s="4" t="s">
        <v>81</v>
      </c>
      <c r="B118" s="45" t="str">
        <f t="array" ref="B118">_xlfn.IFS(AND(B116&lt;=0,B116&gt;=-B$4),"Trivial Harm",AND(B116&gt;=-B$5, B116&lt;=-B$4),"Small Harm",AND(B116&gt;=-B$6, B116&lt;=-B$5),"Moderate Harm",B116&lt;=-B$6,"Large Harm",AND(B116&gt;=0,B116&lt;=B$4),"Trivial Benefit",AND(B116&lt;=B$5, B116&gt;=B$4),"Small Benefit",AND(B116&lt;=B$6, B116&gt;=B$5),"Moderate Benefit",B116&gt;=B$6,"Large Benefit")</f>
        <v>Trivial Harm</v>
      </c>
      <c r="C118" s="45" t="str">
        <f t="array" ref="C118">_xlfn.IFS(AND(C116&lt;=0,C116&gt;=-C$4),"Trivial Harm",AND(C116&gt;=-C$5, C116&lt;=-C$4),"Small Harm",AND(C116&gt;=-C$6, C116&lt;=-C$5),"Moderate Harm",C116&lt;=-C$6,"Large Harm",AND(C116&gt;=0,C116&lt;=C$4),"Trivial Benefit",AND(C116&lt;=C$5, C116&gt;=C$4),"Small Benefit",AND(C116&lt;=C$6, C116&gt;=C$5),"Moderate Benefit",C116&gt;=C$6,"Large Benefit")</f>
        <v>Trivial Harm</v>
      </c>
      <c r="D118" s="45" t="str">
        <f t="array" ref="D118">_xlfn.IFS(AND(D116&lt;=0,D116&gt;=-D$4),"Trivial Harm",AND(D116&gt;=-D$5, D116&lt;=-D$4),"Small Harm",AND(D116&gt;=-D$6, D116&lt;=-D$5),"Moderate Harm",D116&lt;=-D$6,"Large Harm",AND(D116&gt;=0,D116&lt;=D$4),"Trivial Benefit",AND(D116&lt;=D$5, D116&gt;=D$4),"Small Benefit",AND(D116&lt;=D$6, D116&gt;=D$5),"Moderate Benefit",D116&gt;=D$6,"Large Benefit")</f>
        <v>Trivial Harm</v>
      </c>
      <c r="E118" s="45" t="str">
        <f t="array" ref="E118">_xlfn.IFS(AND(E116&lt;=0,E116&gt;=-E$4),"Trivial Harm",AND(E116&gt;=-E$5, E116&lt;=-E$4),"Small Harm",AND(E116&gt;=-E$6, E116&lt;=-E$5),"Moderate Harm",E116&lt;=-E$6,"Large Harm",AND(E116&gt;=0,E116&lt;=E$4),"Trivial Benefit",AND(E116&lt;=E$5, E116&gt;=E$4),"Small Benefit",AND(E116&lt;=E$6, E116&gt;=E$5),"Moderate Benefit",E116&gt;=E$6,"Large Benefit")</f>
        <v>Trivial Harm</v>
      </c>
      <c r="F118" s="45" t="str">
        <f t="array" ref="F118">_xlfn.IFS(AND(F116&lt;=0,F116&gt;=-F$4),"Trivial Harm",AND(F116&gt;=-F$5, F116&lt;=-F$4),"Small Harm",AND(F116&gt;=-F$6, F116&lt;=-F$5),"Moderate Harm",F116&lt;=-F$6,"Large Harm",AND(F116&gt;=0,F116&lt;=F$4),"Trivial Benefit",AND(F116&lt;=F$5, F116&gt;=F$4),"Small Benefit",AND(F116&lt;=F$6, F116&gt;=F$5),"Moderate Benefit",F116&gt;=F$6,"Large Benefit")</f>
        <v>Trivial Harm</v>
      </c>
      <c r="G118" s="45" t="str">
        <f t="array" ref="G118">_xlfn.IFS(AND(G116&lt;=0,G116&gt;=-G$4),"Trivial Harm",AND(G116&gt;=-G$5, G116&lt;=-G$4),"Small Harm",AND(G116&gt;=-G$6, G116&lt;=-G$5),"Moderate Harm",G116&lt;=-G$6,"Large Harm",AND(G116&gt;=0,G116&lt;=G$4),"Trivial Benefit",AND(G116&lt;=G$5, G116&gt;=G$4),"Small Benefit",AND(G116&lt;=G$6, G116&gt;=G$5),"Moderate Benefit",G116&gt;=G$6,"Large Benefit")</f>
        <v>Trivial Harm</v>
      </c>
      <c r="H118" s="45" t="str">
        <f t="array" ref="H118">_xlfn.IFS(AND(H116&lt;=0,H116&gt;=-H$4),"Trivial Harm",AND(H116&gt;=-H$5, H116&lt;=-H$4),"Small Harm",AND(H116&gt;=-H$6, H116&lt;=-H$5),"Moderate Harm",H116&lt;=-H$6,"Large Harm",AND(H116&gt;=0,H116&lt;=H$4),"Trivial Benefit",AND(H116&lt;=H$5, H116&gt;=H$4),"Small Benefit",AND(H116&lt;=H$6, H116&gt;=H$5),"Moderate Benefit",H116&gt;=H$6,"Large Benefit")</f>
        <v>Trivial Harm</v>
      </c>
      <c r="I118" s="45" t="str">
        <f t="array" ref="I118">_xlfn.IFS(AND(I116&lt;=0,I116&gt;=-I$4),"Trivial Harm",AND(I116&gt;=-I$5, I116&lt;=-I$4),"Small Harm",AND(I116&gt;=-I$6, I116&lt;=-I$5),"Moderate Harm",I116&lt;=-I$6,"Large Harm",AND(I116&gt;=0,I116&lt;=I$4),"Trivial Benefit",AND(I116&lt;=I$5, I116&gt;=I$4),"Small Benefit",AND(I116&lt;=I$6, I116&gt;=I$5),"Moderate Benefit",I116&gt;=I$6,"Large Benefit")</f>
        <v>Trivial Harm</v>
      </c>
      <c r="J118" s="45" t="str">
        <f t="array" ref="J118">_xlfn.IFS(AND(J116&lt;=0,J116&gt;=-J$4),"Trivial Harm",AND(J116&gt;=-J$5, J116&lt;=-J$4),"Small Harm",AND(J116&gt;=-J$6, J116&lt;=-J$5),"Moderate Harm",J116&lt;=-J$6,"Large Harm",AND(J116&gt;=0,J116&lt;=J$4),"Trivial Benefit",AND(J116&lt;=J$5, J116&gt;=J$4),"Small Benefit",AND(J116&lt;=J$6, J116&gt;=J$5),"Moderate Benefit",J116&gt;=J$6,"Large Benefit")</f>
        <v>Trivial Harm</v>
      </c>
      <c r="K118" s="45" t="str">
        <f t="array" ref="K118">_xlfn.IFS(AND(K116&lt;=0,K116&gt;=-K$4),"Trivial Harm",AND(K116&gt;=-K$5, K116&lt;=-K$4),"Small Harm",AND(K116&gt;=-K$6, K116&lt;=-K$5),"Moderate Harm",K116&lt;=-K$6,"Large Harm",AND(K116&gt;=0,K116&lt;=K$4),"Trivial Benefit",AND(K116&lt;=K$5, K116&gt;=K$4),"Small Benefit",AND(K116&lt;=K$6, K116&gt;=K$5),"Moderate Benefit",K116&gt;=K$6,"Large Benefit")</f>
        <v>Trivial Harm</v>
      </c>
      <c r="L118" s="45" t="str">
        <f t="array" ref="L118">_xlfn.IFS(AND(L116&lt;=0,L116&gt;=-L$4),"Trivial Harm",AND(L116&gt;=-L$5, L116&lt;=-L$4),"Small Harm",AND(L116&gt;=-L$6, L116&lt;=-L$5),"Moderate Harm",L116&lt;=-L$6,"Large Harm",AND(L116&gt;=0,L116&lt;=L$4),"Trivial Benefit",AND(L116&lt;=L$5, L116&gt;=L$4),"Small Benefit",AND(L116&lt;=L$6, L116&gt;=L$5),"Moderate Benefit",L116&gt;=L$6,"Large Benefit")</f>
        <v>Trivial Harm</v>
      </c>
    </row>
    <row r="119" spans="1:12" x14ac:dyDescent="0.3">
      <c r="A119" s="96" t="s">
        <v>82</v>
      </c>
      <c r="B119" s="45">
        <f t="shared" ref="B119:K119" si="28">(B116/B$3)/1000</f>
        <v>0</v>
      </c>
      <c r="C119" s="45">
        <f t="shared" si="28"/>
        <v>0</v>
      </c>
      <c r="D119" s="45">
        <f t="shared" si="28"/>
        <v>0</v>
      </c>
      <c r="E119" s="45">
        <f t="shared" si="28"/>
        <v>0</v>
      </c>
      <c r="F119" s="45">
        <f t="shared" si="28"/>
        <v>0</v>
      </c>
      <c r="G119" s="45">
        <f t="shared" si="28"/>
        <v>0</v>
      </c>
      <c r="H119" s="45">
        <f t="shared" si="28"/>
        <v>0</v>
      </c>
      <c r="I119" s="45">
        <f t="shared" si="28"/>
        <v>0</v>
      </c>
      <c r="J119" s="45">
        <f t="shared" si="28"/>
        <v>0</v>
      </c>
      <c r="K119" s="45">
        <f t="shared" si="28"/>
        <v>0</v>
      </c>
      <c r="L119" s="45">
        <f>SUM(B119:K119)</f>
        <v>0</v>
      </c>
    </row>
    <row r="120" spans="1:12" x14ac:dyDescent="0.3">
      <c r="A120" s="4" t="s">
        <v>158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1:12" x14ac:dyDescent="0.3">
      <c r="A121" s="4" t="s">
        <v>77</v>
      </c>
    </row>
    <row r="122" spans="1:12" x14ac:dyDescent="0.3">
      <c r="A122" s="4" t="s">
        <v>81</v>
      </c>
      <c r="B122" s="45" t="str">
        <f t="array" ref="B122">_xlfn.IFS(AND(B120&lt;=0,B120&gt;=-B$4),"Trivial Harm",AND(B120&gt;=-B$5, B120&lt;=-B$4),"Small Harm",AND(B120&gt;=-B$6, B120&lt;=-B$5),"Moderate Harm",B120&lt;=-B$6,"Large Harm",AND(B120&gt;=0,B120&lt;=B$4),"Trivial Benefit",AND(B120&lt;=B$5, B120&gt;=B$4),"Small Benefit",AND(B120&lt;=B$6, B120&gt;=B$5),"Moderate Benefit",B120&gt;=B$6,"Large Benefit")</f>
        <v>Trivial Harm</v>
      </c>
      <c r="C122" s="45" t="str">
        <f t="array" ref="C122">_xlfn.IFS(AND(C120&lt;=0,C120&gt;=-C$4),"Trivial Harm",AND(C120&gt;=-C$5, C120&lt;=-C$4),"Small Harm",AND(C120&gt;=-C$6, C120&lt;=-C$5),"Moderate Harm",C120&lt;=-C$6,"Large Harm",AND(C120&gt;=0,C120&lt;=C$4),"Trivial Benefit",AND(C120&lt;=C$5, C120&gt;=C$4),"Small Benefit",AND(C120&lt;=C$6, C120&gt;=C$5),"Moderate Benefit",C120&gt;=C$6,"Large Benefit")</f>
        <v>Trivial Harm</v>
      </c>
      <c r="D122" s="45" t="str">
        <f t="array" ref="D122">_xlfn.IFS(AND(D120&lt;=0,D120&gt;=-D$4),"Trivial Harm",AND(D120&gt;=-D$5, D120&lt;=-D$4),"Small Harm",AND(D120&gt;=-D$6, D120&lt;=-D$5),"Moderate Harm",D120&lt;=-D$6,"Large Harm",AND(D120&gt;=0,D120&lt;=D$4),"Trivial Benefit",AND(D120&lt;=D$5, D120&gt;=D$4),"Small Benefit",AND(D120&lt;=D$6, D120&gt;=D$5),"Moderate Benefit",D120&gt;=D$6,"Large Benefit")</f>
        <v>Trivial Harm</v>
      </c>
      <c r="E122" s="45" t="str">
        <f t="array" ref="E122">_xlfn.IFS(AND(E120&lt;=0,E120&gt;=-E$4),"Trivial Harm",AND(E120&gt;=-E$5, E120&lt;=-E$4),"Small Harm",AND(E120&gt;=-E$6, E120&lt;=-E$5),"Moderate Harm",E120&lt;=-E$6,"Large Harm",AND(E120&gt;=0,E120&lt;=E$4),"Trivial Benefit",AND(E120&lt;=E$5, E120&gt;=E$4),"Small Benefit",AND(E120&lt;=E$6, E120&gt;=E$5),"Moderate Benefit",E120&gt;=E$6,"Large Benefit")</f>
        <v>Trivial Harm</v>
      </c>
      <c r="F122" s="45" t="str">
        <f t="array" ref="F122">_xlfn.IFS(AND(F120&lt;=0,F120&gt;=-F$4),"Trivial Harm",AND(F120&gt;=-F$5, F120&lt;=-F$4),"Small Harm",AND(F120&gt;=-F$6, F120&lt;=-F$5),"Moderate Harm",F120&lt;=-F$6,"Large Harm",AND(F120&gt;=0,F120&lt;=F$4),"Trivial Benefit",AND(F120&lt;=F$5, F120&gt;=F$4),"Small Benefit",AND(F120&lt;=F$6, F120&gt;=F$5),"Moderate Benefit",F120&gt;=F$6,"Large Benefit")</f>
        <v>Trivial Harm</v>
      </c>
      <c r="G122" s="45" t="str">
        <f t="array" ref="G122">_xlfn.IFS(AND(G120&lt;=0,G120&gt;=-G$4),"Trivial Harm",AND(G120&gt;=-G$5, G120&lt;=-G$4),"Small Harm",AND(G120&gt;=-G$6, G120&lt;=-G$5),"Moderate Harm",G120&lt;=-G$6,"Large Harm",AND(G120&gt;=0,G120&lt;=G$4),"Trivial Benefit",AND(G120&lt;=G$5, G120&gt;=G$4),"Small Benefit",AND(G120&lt;=G$6, G120&gt;=G$5),"Moderate Benefit",G120&gt;=G$6,"Large Benefit")</f>
        <v>Trivial Harm</v>
      </c>
      <c r="H122" s="45" t="str">
        <f t="array" ref="H122">_xlfn.IFS(AND(H120&lt;=0,H120&gt;=-H$4),"Trivial Harm",AND(H120&gt;=-H$5, H120&lt;=-H$4),"Small Harm",AND(H120&gt;=-H$6, H120&lt;=-H$5),"Moderate Harm",H120&lt;=-H$6,"Large Harm",AND(H120&gt;=0,H120&lt;=H$4),"Trivial Benefit",AND(H120&lt;=H$5, H120&gt;=H$4),"Small Benefit",AND(H120&lt;=H$6, H120&gt;=H$5),"Moderate Benefit",H120&gt;=H$6,"Large Benefit")</f>
        <v>Trivial Harm</v>
      </c>
      <c r="I122" s="45" t="str">
        <f t="array" ref="I122">_xlfn.IFS(AND(I120&lt;=0,I120&gt;=-I$4),"Trivial Harm",AND(I120&gt;=-I$5, I120&lt;=-I$4),"Small Harm",AND(I120&gt;=-I$6, I120&lt;=-I$5),"Moderate Harm",I120&lt;=-I$6,"Large Harm",AND(I120&gt;=0,I120&lt;=I$4),"Trivial Benefit",AND(I120&lt;=I$5, I120&gt;=I$4),"Small Benefit",AND(I120&lt;=I$6, I120&gt;=I$5),"Moderate Benefit",I120&gt;=I$6,"Large Benefit")</f>
        <v>Trivial Harm</v>
      </c>
      <c r="J122" s="45" t="str">
        <f t="array" ref="J122">_xlfn.IFS(AND(J120&lt;=0,J120&gt;=-J$4),"Trivial Harm",AND(J120&gt;=-J$5, J120&lt;=-J$4),"Small Harm",AND(J120&gt;=-J$6, J120&lt;=-J$5),"Moderate Harm",J120&lt;=-J$6,"Large Harm",AND(J120&gt;=0,J120&lt;=J$4),"Trivial Benefit",AND(J120&lt;=J$5, J120&gt;=J$4),"Small Benefit",AND(J120&lt;=J$6, J120&gt;=J$5),"Moderate Benefit",J120&gt;=J$6,"Large Benefit")</f>
        <v>Trivial Harm</v>
      </c>
      <c r="K122" s="45" t="str">
        <f t="array" ref="K122">_xlfn.IFS(AND(K120&lt;=0,K120&gt;=-K$4),"Trivial Harm",AND(K120&gt;=-K$5, K120&lt;=-K$4),"Small Harm",AND(K120&gt;=-K$6, K120&lt;=-K$5),"Moderate Harm",K120&lt;=-K$6,"Large Harm",AND(K120&gt;=0,K120&lt;=K$4),"Trivial Benefit",AND(K120&lt;=K$5, K120&gt;=K$4),"Small Benefit",AND(K120&lt;=K$6, K120&gt;=K$5),"Moderate Benefit",K120&gt;=K$6,"Large Benefit")</f>
        <v>Trivial Harm</v>
      </c>
      <c r="L122" s="45" t="str">
        <f t="array" ref="L122">_xlfn.IFS(AND(L120&lt;=0,L120&gt;=-L$4),"Trivial Harm",AND(L120&gt;=-L$5, L120&lt;=-L$4),"Small Harm",AND(L120&gt;=-L$6, L120&lt;=-L$5),"Moderate Harm",L120&lt;=-L$6,"Large Harm",AND(L120&gt;=0,L120&lt;=L$4),"Trivial Benefit",AND(L120&lt;=L$5, L120&gt;=L$4),"Small Benefit",AND(L120&lt;=L$6, L120&gt;=L$5),"Moderate Benefit",L120&gt;=L$6,"Large Benefit")</f>
        <v>Trivial Harm</v>
      </c>
    </row>
    <row r="123" spans="1:12" x14ac:dyDescent="0.3">
      <c r="A123" s="96" t="s">
        <v>82</v>
      </c>
      <c r="B123" s="45">
        <f t="shared" ref="B123:K123" si="29">(B120/B$3)/1000</f>
        <v>0</v>
      </c>
      <c r="C123" s="45">
        <f t="shared" si="29"/>
        <v>0</v>
      </c>
      <c r="D123" s="45">
        <f t="shared" si="29"/>
        <v>0</v>
      </c>
      <c r="E123" s="45">
        <f t="shared" si="29"/>
        <v>0</v>
      </c>
      <c r="F123" s="45">
        <f t="shared" si="29"/>
        <v>0</v>
      </c>
      <c r="G123" s="45">
        <f t="shared" si="29"/>
        <v>0</v>
      </c>
      <c r="H123" s="45">
        <f t="shared" si="29"/>
        <v>0</v>
      </c>
      <c r="I123" s="45">
        <f t="shared" si="29"/>
        <v>0</v>
      </c>
      <c r="J123" s="45">
        <f t="shared" si="29"/>
        <v>0</v>
      </c>
      <c r="K123" s="45">
        <f t="shared" si="29"/>
        <v>0</v>
      </c>
      <c r="L123" s="45">
        <f>SUM(B123:K123)</f>
        <v>0</v>
      </c>
    </row>
    <row r="124" spans="1:12" x14ac:dyDescent="0.3">
      <c r="A124" s="4" t="s">
        <v>159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1:12" x14ac:dyDescent="0.3">
      <c r="A125" s="4" t="s">
        <v>77</v>
      </c>
    </row>
    <row r="126" spans="1:12" x14ac:dyDescent="0.3">
      <c r="A126" s="4" t="s">
        <v>81</v>
      </c>
      <c r="B126" s="45" t="str">
        <f t="array" ref="B126">_xlfn.IFS(AND(B124&lt;=0,B124&gt;=-B$4),"Trivial Harm",AND(B124&gt;=-B$5, B124&lt;=-B$4),"Small Harm",AND(B124&gt;=-B$6, B124&lt;=-B$5),"Moderate Harm",B124&lt;=-B$6,"Large Harm",AND(B124&gt;=0,B124&lt;=B$4),"Trivial Benefit",AND(B124&lt;=B$5, B124&gt;=B$4),"Small Benefit",AND(B124&lt;=B$6, B124&gt;=B$5),"Moderate Benefit",B124&gt;=B$6,"Large Benefit")</f>
        <v>Trivial Harm</v>
      </c>
      <c r="C126" s="45" t="str">
        <f t="array" ref="C126">_xlfn.IFS(AND(C124&lt;=0,C124&gt;=-C$4),"Trivial Harm",AND(C124&gt;=-C$5, C124&lt;=-C$4),"Small Harm",AND(C124&gt;=-C$6, C124&lt;=-C$5),"Moderate Harm",C124&lt;=-C$6,"Large Harm",AND(C124&gt;=0,C124&lt;=C$4),"Trivial Benefit",AND(C124&lt;=C$5, C124&gt;=C$4),"Small Benefit",AND(C124&lt;=C$6, C124&gt;=C$5),"Moderate Benefit",C124&gt;=C$6,"Large Benefit")</f>
        <v>Trivial Harm</v>
      </c>
      <c r="D126" s="45" t="str">
        <f t="array" ref="D126">_xlfn.IFS(AND(D124&lt;=0,D124&gt;=-D$4),"Trivial Harm",AND(D124&gt;=-D$5, D124&lt;=-D$4),"Small Harm",AND(D124&gt;=-D$6, D124&lt;=-D$5),"Moderate Harm",D124&lt;=-D$6,"Large Harm",AND(D124&gt;=0,D124&lt;=D$4),"Trivial Benefit",AND(D124&lt;=D$5, D124&gt;=D$4),"Small Benefit",AND(D124&lt;=D$6, D124&gt;=D$5),"Moderate Benefit",D124&gt;=D$6,"Large Benefit")</f>
        <v>Trivial Harm</v>
      </c>
      <c r="E126" s="45" t="str">
        <f t="array" ref="E126">_xlfn.IFS(AND(E124&lt;=0,E124&gt;=-E$4),"Trivial Harm",AND(E124&gt;=-E$5, E124&lt;=-E$4),"Small Harm",AND(E124&gt;=-E$6, E124&lt;=-E$5),"Moderate Harm",E124&lt;=-E$6,"Large Harm",AND(E124&gt;=0,E124&lt;=E$4),"Trivial Benefit",AND(E124&lt;=E$5, E124&gt;=E$4),"Small Benefit",AND(E124&lt;=E$6, E124&gt;=E$5),"Moderate Benefit",E124&gt;=E$6,"Large Benefit")</f>
        <v>Trivial Harm</v>
      </c>
      <c r="F126" s="45" t="str">
        <f t="array" ref="F126">_xlfn.IFS(AND(F124&lt;=0,F124&gt;=-F$4),"Trivial Harm",AND(F124&gt;=-F$5, F124&lt;=-F$4),"Small Harm",AND(F124&gt;=-F$6, F124&lt;=-F$5),"Moderate Harm",F124&lt;=-F$6,"Large Harm",AND(F124&gt;=0,F124&lt;=F$4),"Trivial Benefit",AND(F124&lt;=F$5, F124&gt;=F$4),"Small Benefit",AND(F124&lt;=F$6, F124&gt;=F$5),"Moderate Benefit",F124&gt;=F$6,"Large Benefit")</f>
        <v>Trivial Harm</v>
      </c>
      <c r="G126" s="45" t="str">
        <f t="array" ref="G126">_xlfn.IFS(AND(G124&lt;=0,G124&gt;=-G$4),"Trivial Harm",AND(G124&gt;=-G$5, G124&lt;=-G$4),"Small Harm",AND(G124&gt;=-G$6, G124&lt;=-G$5),"Moderate Harm",G124&lt;=-G$6,"Large Harm",AND(G124&gt;=0,G124&lt;=G$4),"Trivial Benefit",AND(G124&lt;=G$5, G124&gt;=G$4),"Small Benefit",AND(G124&lt;=G$6, G124&gt;=G$5),"Moderate Benefit",G124&gt;=G$6,"Large Benefit")</f>
        <v>Trivial Harm</v>
      </c>
      <c r="H126" s="45" t="str">
        <f t="array" ref="H126">_xlfn.IFS(AND(H124&lt;=0,H124&gt;=-H$4),"Trivial Harm",AND(H124&gt;=-H$5, H124&lt;=-H$4),"Small Harm",AND(H124&gt;=-H$6, H124&lt;=-H$5),"Moderate Harm",H124&lt;=-H$6,"Large Harm",AND(H124&gt;=0,H124&lt;=H$4),"Trivial Benefit",AND(H124&lt;=H$5, H124&gt;=H$4),"Small Benefit",AND(H124&lt;=H$6, H124&gt;=H$5),"Moderate Benefit",H124&gt;=H$6,"Large Benefit")</f>
        <v>Trivial Harm</v>
      </c>
      <c r="I126" s="45" t="str">
        <f t="array" ref="I126">_xlfn.IFS(AND(I124&lt;=0,I124&gt;=-I$4),"Trivial Harm",AND(I124&gt;=-I$5, I124&lt;=-I$4),"Small Harm",AND(I124&gt;=-I$6, I124&lt;=-I$5),"Moderate Harm",I124&lt;=-I$6,"Large Harm",AND(I124&gt;=0,I124&lt;=I$4),"Trivial Benefit",AND(I124&lt;=I$5, I124&gt;=I$4),"Small Benefit",AND(I124&lt;=I$6, I124&gt;=I$5),"Moderate Benefit",I124&gt;=I$6,"Large Benefit")</f>
        <v>Trivial Harm</v>
      </c>
      <c r="J126" s="45" t="str">
        <f t="array" ref="J126">_xlfn.IFS(AND(J124&lt;=0,J124&gt;=-J$4),"Trivial Harm",AND(J124&gt;=-J$5, J124&lt;=-J$4),"Small Harm",AND(J124&gt;=-J$6, J124&lt;=-J$5),"Moderate Harm",J124&lt;=-J$6,"Large Harm",AND(J124&gt;=0,J124&lt;=J$4),"Trivial Benefit",AND(J124&lt;=J$5, J124&gt;=J$4),"Small Benefit",AND(J124&lt;=J$6, J124&gt;=J$5),"Moderate Benefit",J124&gt;=J$6,"Large Benefit")</f>
        <v>Trivial Harm</v>
      </c>
      <c r="K126" s="45" t="str">
        <f t="array" ref="K126">_xlfn.IFS(AND(K124&lt;=0,K124&gt;=-K$4),"Trivial Harm",AND(K124&gt;=-K$5, K124&lt;=-K$4),"Small Harm",AND(K124&gt;=-K$6, K124&lt;=-K$5),"Moderate Harm",K124&lt;=-K$6,"Large Harm",AND(K124&gt;=0,K124&lt;=K$4),"Trivial Benefit",AND(K124&lt;=K$5, K124&gt;=K$4),"Small Benefit",AND(K124&lt;=K$6, K124&gt;=K$5),"Moderate Benefit",K124&gt;=K$6,"Large Benefit")</f>
        <v>Trivial Harm</v>
      </c>
      <c r="L126" s="45" t="str">
        <f t="array" ref="L126">_xlfn.IFS(AND(L124&lt;=0,L124&gt;=-L$4),"Trivial Harm",AND(L124&gt;=-L$5, L124&lt;=-L$4),"Small Harm",AND(L124&gt;=-L$6, L124&lt;=-L$5),"Moderate Harm",L124&lt;=-L$6,"Large Harm",AND(L124&gt;=0,L124&lt;=L$4),"Trivial Benefit",AND(L124&lt;=L$5, L124&gt;=L$4),"Small Benefit",AND(L124&lt;=L$6, L124&gt;=L$5),"Moderate Benefit",L124&gt;=L$6,"Large Benefit")</f>
        <v>Trivial Harm</v>
      </c>
    </row>
    <row r="127" spans="1:12" x14ac:dyDescent="0.3">
      <c r="A127" s="96" t="s">
        <v>82</v>
      </c>
      <c r="B127" s="45">
        <f t="shared" ref="B127:K127" si="30">(B124/B$3)/1000</f>
        <v>0</v>
      </c>
      <c r="C127" s="45">
        <f t="shared" si="30"/>
        <v>0</v>
      </c>
      <c r="D127" s="45">
        <f t="shared" si="30"/>
        <v>0</v>
      </c>
      <c r="E127" s="45">
        <f t="shared" si="30"/>
        <v>0</v>
      </c>
      <c r="F127" s="45">
        <f t="shared" si="30"/>
        <v>0</v>
      </c>
      <c r="G127" s="45">
        <f t="shared" si="30"/>
        <v>0</v>
      </c>
      <c r="H127" s="45">
        <f t="shared" si="30"/>
        <v>0</v>
      </c>
      <c r="I127" s="45">
        <f t="shared" si="30"/>
        <v>0</v>
      </c>
      <c r="J127" s="45">
        <f t="shared" si="30"/>
        <v>0</v>
      </c>
      <c r="K127" s="45">
        <f t="shared" si="30"/>
        <v>0</v>
      </c>
      <c r="L127" s="45">
        <f>SUM(B127:K127)</f>
        <v>0</v>
      </c>
    </row>
  </sheetData>
  <conditionalFormatting sqref="B10:L127">
    <cfRule type="containsText" dxfId="15" priority="2" operator="containsText" text="Trivial Benefit">
      <formula>NOT(ISERROR(SEARCH("Trivial Benefit",B10)))</formula>
    </cfRule>
    <cfRule type="containsText" dxfId="14" priority="3" operator="containsText" text="Small Benefit">
      <formula>NOT(ISERROR(SEARCH("Small Benefit",B10)))</formula>
    </cfRule>
    <cfRule type="containsText" dxfId="13" priority="4" operator="containsText" text="Moderate Benefit">
      <formula>NOT(ISERROR(SEARCH("Moderate Benefit",B10)))</formula>
    </cfRule>
    <cfRule type="containsText" dxfId="12" priority="5" operator="containsText" text="Large Benefit">
      <formula>NOT(ISERROR(SEARCH("Large Benefit",B10)))</formula>
    </cfRule>
    <cfRule type="containsText" dxfId="11" priority="6" operator="containsText" text="Trivial Harm">
      <formula>NOT(ISERROR(SEARCH("Trivial Harm",B10)))</formula>
    </cfRule>
    <cfRule type="containsText" dxfId="10" priority="7" operator="containsText" text="Small Harm">
      <formula>NOT(ISERROR(SEARCH("Small Harm",B10)))</formula>
    </cfRule>
    <cfRule type="containsText" dxfId="9" priority="8" operator="containsText" text="Moderate Harm">
      <formula>NOT(ISERROR(SEARCH("Moderate Harm",B10)))</formula>
    </cfRule>
    <cfRule type="containsText" dxfId="8" priority="9" operator="containsText" text="Large Harm">
      <formula>NOT(ISERROR(SEARCH("Large Harm",B10)))</formula>
    </cfRule>
  </conditionalFormatting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Sheet1!$A$2:$A$5</xm:f>
          </x14:formula1>
          <x14:formula2>
            <xm:f>0</xm:f>
          </x14:formula2>
          <xm:sqref>B9:K9 B13:K13 B17:K17 B21:K21 B25:K25 B29:K29 B33:K33 B37:K37 B41:K41 B45:K45 B49:K49 B53:K53 B57:K57 B61:K61 B65:K65 B69:K69 B73:K73 B77:K77 B81:K81 B85:K85 B89:K89 B93:K93 B97:K97 B101:K101 B105:K105 B109:K109 B113:K113 B117:K117 B121:K121 B125:K125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zoomScaleNormal="100" workbookViewId="0">
      <selection activeCell="J13" sqref="J13"/>
    </sheetView>
  </sheetViews>
  <sheetFormatPr defaultColWidth="11.09765625" defaultRowHeight="15.6" x14ac:dyDescent="0.3"/>
  <sheetData>
    <row r="1" spans="1:16" x14ac:dyDescent="0.3">
      <c r="A1" s="4" t="s">
        <v>77</v>
      </c>
    </row>
    <row r="2" spans="1:16" x14ac:dyDescent="0.3">
      <c r="A2" s="4" t="s">
        <v>79</v>
      </c>
    </row>
    <row r="3" spans="1:16" x14ac:dyDescent="0.3">
      <c r="A3" s="4" t="s">
        <v>80</v>
      </c>
    </row>
    <row r="4" spans="1:16" x14ac:dyDescent="0.3">
      <c r="A4" s="4" t="s">
        <v>78</v>
      </c>
    </row>
    <row r="5" spans="1:16" x14ac:dyDescent="0.3">
      <c r="A5" s="4" t="s">
        <v>86</v>
      </c>
    </row>
    <row r="9" spans="1:16" ht="28.8" x14ac:dyDescent="0.3">
      <c r="B9" s="6" t="s">
        <v>8</v>
      </c>
      <c r="C9" s="7" t="s">
        <v>9</v>
      </c>
      <c r="D9" s="8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9" t="s">
        <v>15</v>
      </c>
      <c r="J9" s="8" t="s">
        <v>16</v>
      </c>
      <c r="K9" s="7" t="s">
        <v>11</v>
      </c>
      <c r="L9" s="7" t="s">
        <v>12</v>
      </c>
      <c r="M9" s="7" t="s">
        <v>13</v>
      </c>
      <c r="N9" s="7" t="s">
        <v>14</v>
      </c>
      <c r="O9" s="9" t="s">
        <v>17</v>
      </c>
      <c r="P9" s="8" t="s">
        <v>18</v>
      </c>
    </row>
    <row r="10" spans="1:16" x14ac:dyDescent="0.3">
      <c r="A10" s="4" t="s">
        <v>23</v>
      </c>
      <c r="B10" s="21">
        <v>1</v>
      </c>
      <c r="C10" s="22">
        <v>1.5599999999999999E-2</v>
      </c>
      <c r="D10" s="23">
        <v>15.6</v>
      </c>
      <c r="E10" s="24">
        <v>8.8999999999999999E-3</v>
      </c>
      <c r="F10" s="25">
        <v>8.9</v>
      </c>
      <c r="G10" s="22">
        <v>2.23E-2</v>
      </c>
      <c r="H10" s="25">
        <v>22.3</v>
      </c>
      <c r="I10" s="26">
        <v>3.0700000000000002E-2</v>
      </c>
      <c r="J10" s="23">
        <v>30.7</v>
      </c>
      <c r="K10" s="24">
        <v>2.2100000000000002E-2</v>
      </c>
      <c r="L10" s="25">
        <v>22.1</v>
      </c>
      <c r="M10" s="24">
        <v>3.9300000000000002E-2</v>
      </c>
      <c r="N10" s="25">
        <v>39.299999999999997</v>
      </c>
      <c r="O10" s="26">
        <v>5.9499999999999997E-2</v>
      </c>
      <c r="P10" s="23">
        <v>59.5</v>
      </c>
    </row>
    <row r="11" spans="1:16" x14ac:dyDescent="0.3">
      <c r="A11" s="4" t="s">
        <v>40</v>
      </c>
      <c r="B11" s="21">
        <v>0.49</v>
      </c>
      <c r="C11" s="22">
        <v>1.5599999999999999E-2</v>
      </c>
      <c r="D11" s="23">
        <v>31.836734693877599</v>
      </c>
      <c r="E11" s="24">
        <v>8.8999999999999999E-3</v>
      </c>
      <c r="F11" s="25">
        <v>18.163265306122401</v>
      </c>
      <c r="G11" s="22">
        <v>2.23E-2</v>
      </c>
      <c r="H11" s="25">
        <v>45.5102040816327</v>
      </c>
      <c r="I11" s="26">
        <v>3.0700000000000002E-2</v>
      </c>
      <c r="J11" s="23">
        <v>62.653061224489797</v>
      </c>
      <c r="K11" s="24">
        <v>2.2100000000000002E-2</v>
      </c>
      <c r="L11" s="25">
        <v>45.1020408163265</v>
      </c>
      <c r="M11" s="24">
        <v>3.9300000000000002E-2</v>
      </c>
      <c r="N11" s="25">
        <v>80.2040816326531</v>
      </c>
      <c r="O11" s="26">
        <v>5.9499999999999997E-2</v>
      </c>
      <c r="P11" s="23">
        <v>121.428571428571</v>
      </c>
    </row>
    <row r="12" spans="1:16" x14ac:dyDescent="0.3">
      <c r="A12" s="4" t="s">
        <v>42</v>
      </c>
      <c r="B12" s="21">
        <v>0.38</v>
      </c>
      <c r="C12" s="22">
        <v>1.5599999999999999E-2</v>
      </c>
      <c r="D12" s="23">
        <v>41.052631578947398</v>
      </c>
      <c r="E12" s="24">
        <v>8.8999999999999999E-3</v>
      </c>
      <c r="F12" s="25">
        <v>23.421052631578899</v>
      </c>
      <c r="G12" s="22">
        <v>2.23E-2</v>
      </c>
      <c r="H12" s="25">
        <v>58.684210526315802</v>
      </c>
      <c r="I12" s="26">
        <v>3.0700000000000002E-2</v>
      </c>
      <c r="J12" s="23">
        <v>80.789473684210506</v>
      </c>
      <c r="K12" s="24">
        <v>2.2100000000000002E-2</v>
      </c>
      <c r="L12" s="25">
        <v>58.157894736842103</v>
      </c>
      <c r="M12" s="24">
        <v>3.9300000000000002E-2</v>
      </c>
      <c r="N12" s="25">
        <v>103.421052631579</v>
      </c>
      <c r="O12" s="26">
        <v>5.9499999999999997E-2</v>
      </c>
      <c r="P12" s="23">
        <v>156.57894736842101</v>
      </c>
    </row>
    <row r="13" spans="1:16" x14ac:dyDescent="0.3">
      <c r="A13" s="4" t="s">
        <v>43</v>
      </c>
      <c r="B13" s="21">
        <v>0.38</v>
      </c>
      <c r="C13" s="22">
        <v>1.5599999999999999E-2</v>
      </c>
      <c r="D13" s="23">
        <v>41.052631578947398</v>
      </c>
      <c r="E13" s="24">
        <v>8.8999999999999999E-3</v>
      </c>
      <c r="F13" s="25">
        <v>23.421052631578899</v>
      </c>
      <c r="G13" s="22">
        <v>2.23E-2</v>
      </c>
      <c r="H13" s="25">
        <v>58.684210526315802</v>
      </c>
      <c r="I13" s="26">
        <v>3.0700000000000002E-2</v>
      </c>
      <c r="J13" s="23">
        <v>80.789473684210506</v>
      </c>
      <c r="K13" s="24">
        <v>2.2100000000000002E-2</v>
      </c>
      <c r="L13" s="25">
        <v>58.157894736842103</v>
      </c>
      <c r="M13" s="24">
        <v>3.9300000000000002E-2</v>
      </c>
      <c r="N13" s="25">
        <v>103.421052631579</v>
      </c>
      <c r="O13" s="26">
        <v>5.9499999999999997E-2</v>
      </c>
      <c r="P13" s="23">
        <v>156.57894736842101</v>
      </c>
    </row>
    <row r="14" spans="1:16" x14ac:dyDescent="0.3">
      <c r="A14" s="4" t="s">
        <v>44</v>
      </c>
      <c r="B14" s="21">
        <v>0.51900000000000002</v>
      </c>
      <c r="C14" s="22">
        <v>1.5599999999999999E-2</v>
      </c>
      <c r="D14" s="23">
        <v>30.0578034682081</v>
      </c>
      <c r="E14" s="24">
        <v>8.8999999999999999E-3</v>
      </c>
      <c r="F14" s="25">
        <v>17.148362235067399</v>
      </c>
      <c r="G14" s="22">
        <v>2.23E-2</v>
      </c>
      <c r="H14" s="25">
        <v>42.967244701348797</v>
      </c>
      <c r="I14" s="26">
        <v>3.0700000000000002E-2</v>
      </c>
      <c r="J14" s="23">
        <v>59.152215799614602</v>
      </c>
      <c r="K14" s="24">
        <v>2.2100000000000002E-2</v>
      </c>
      <c r="L14" s="25">
        <v>42.581888246628097</v>
      </c>
      <c r="M14" s="24">
        <v>3.9300000000000002E-2</v>
      </c>
      <c r="N14" s="25">
        <v>75.722543352601207</v>
      </c>
      <c r="O14" s="26">
        <v>5.9499999999999997E-2</v>
      </c>
      <c r="P14" s="23">
        <v>114.64354527938301</v>
      </c>
    </row>
    <row r="15" spans="1:16" x14ac:dyDescent="0.3">
      <c r="A15" s="4" t="s">
        <v>46</v>
      </c>
      <c r="B15" s="21">
        <v>0.5</v>
      </c>
      <c r="C15" s="22">
        <v>1.5599999999999999E-2</v>
      </c>
      <c r="D15" s="23">
        <v>31.2</v>
      </c>
      <c r="E15" s="24">
        <v>8.8999999999999999E-3</v>
      </c>
      <c r="F15" s="25">
        <v>17.8</v>
      </c>
      <c r="G15" s="22">
        <v>2.23E-2</v>
      </c>
      <c r="H15" s="25">
        <v>44.6</v>
      </c>
      <c r="I15" s="26">
        <v>3.0700000000000002E-2</v>
      </c>
      <c r="J15" s="23">
        <v>61.4</v>
      </c>
      <c r="K15" s="24">
        <v>2.2100000000000002E-2</v>
      </c>
      <c r="L15" s="25">
        <v>44.2</v>
      </c>
      <c r="M15" s="24">
        <v>3.9300000000000002E-2</v>
      </c>
      <c r="N15" s="25">
        <v>78.599999999999994</v>
      </c>
      <c r="O15" s="26">
        <v>5.9499999999999997E-2</v>
      </c>
      <c r="P15" s="23">
        <v>119</v>
      </c>
    </row>
    <row r="16" spans="1:16" x14ac:dyDescent="0.3">
      <c r="A16" s="4" t="s">
        <v>48</v>
      </c>
      <c r="B16" s="21">
        <v>0.25</v>
      </c>
      <c r="C16" s="22">
        <v>1.5599999999999999E-2</v>
      </c>
      <c r="D16" s="23">
        <v>62.4</v>
      </c>
      <c r="E16" s="24">
        <v>8.8999999999999999E-3</v>
      </c>
      <c r="F16" s="25">
        <v>35.6</v>
      </c>
      <c r="G16" s="22">
        <v>2.23E-2</v>
      </c>
      <c r="H16" s="25">
        <v>89.2</v>
      </c>
      <c r="I16" s="26">
        <v>3.0700000000000002E-2</v>
      </c>
      <c r="J16" s="23">
        <v>122.8</v>
      </c>
      <c r="K16" s="24">
        <v>2.2100000000000002E-2</v>
      </c>
      <c r="L16" s="25">
        <v>88.4</v>
      </c>
      <c r="M16" s="24">
        <v>3.9300000000000002E-2</v>
      </c>
      <c r="N16" s="25">
        <v>157.19999999999999</v>
      </c>
      <c r="O16" s="26">
        <v>5.9499999999999997E-2</v>
      </c>
      <c r="P16" s="23">
        <v>238</v>
      </c>
    </row>
    <row r="17" spans="1:16" x14ac:dyDescent="0.3">
      <c r="A17" s="4" t="s">
        <v>50</v>
      </c>
      <c r="B17" s="21">
        <v>0.25</v>
      </c>
      <c r="C17" s="22">
        <v>1.5599999999999999E-2</v>
      </c>
      <c r="D17" s="23">
        <v>62.4</v>
      </c>
      <c r="E17" s="24">
        <v>8.8999999999999999E-3</v>
      </c>
      <c r="F17" s="25">
        <v>35.6</v>
      </c>
      <c r="G17" s="22">
        <v>2.23E-2</v>
      </c>
      <c r="H17" s="25">
        <v>89.2</v>
      </c>
      <c r="I17" s="26">
        <v>3.0700000000000002E-2</v>
      </c>
      <c r="J17" s="23">
        <v>122.8</v>
      </c>
      <c r="K17" s="24">
        <v>2.2100000000000002E-2</v>
      </c>
      <c r="L17" s="25">
        <v>88.4</v>
      </c>
      <c r="M17" s="24">
        <v>3.9300000000000002E-2</v>
      </c>
      <c r="N17" s="25">
        <v>157.19999999999999</v>
      </c>
      <c r="O17" s="26">
        <v>5.9499999999999997E-2</v>
      </c>
      <c r="P17" s="23">
        <v>238</v>
      </c>
    </row>
    <row r="18" spans="1:16" x14ac:dyDescent="0.3">
      <c r="A18" s="4" t="s">
        <v>51</v>
      </c>
      <c r="B18" s="21">
        <v>0.4</v>
      </c>
      <c r="C18" s="22">
        <v>1.5599999999999999E-2</v>
      </c>
      <c r="D18" s="23">
        <v>39</v>
      </c>
      <c r="E18" s="24">
        <v>8.8999999999999999E-3</v>
      </c>
      <c r="F18" s="25">
        <v>22.25</v>
      </c>
      <c r="G18" s="22">
        <v>2.23E-2</v>
      </c>
      <c r="H18" s="25">
        <v>55.75</v>
      </c>
      <c r="I18" s="26">
        <v>3.0700000000000002E-2</v>
      </c>
      <c r="J18" s="23">
        <v>76.75</v>
      </c>
      <c r="K18" s="24">
        <v>2.2100000000000002E-2</v>
      </c>
      <c r="L18" s="25">
        <v>55.25</v>
      </c>
      <c r="M18" s="24">
        <v>3.9300000000000002E-2</v>
      </c>
      <c r="N18" s="25">
        <v>98.25</v>
      </c>
      <c r="O18" s="26">
        <v>5.9499999999999997E-2</v>
      </c>
      <c r="P18" s="23">
        <v>148.75</v>
      </c>
    </row>
    <row r="19" spans="1:16" x14ac:dyDescent="0.3">
      <c r="A19" s="4" t="s">
        <v>53</v>
      </c>
      <c r="B19" s="21">
        <v>0.15</v>
      </c>
      <c r="C19" s="22">
        <v>1.5599999999999999E-2</v>
      </c>
      <c r="D19" s="23">
        <v>104</v>
      </c>
      <c r="E19" s="24">
        <v>8.8999999999999999E-3</v>
      </c>
      <c r="F19" s="25">
        <v>59.3333333333333</v>
      </c>
      <c r="G19" s="22">
        <v>2.23E-2</v>
      </c>
      <c r="H19" s="25">
        <v>148.666666666667</v>
      </c>
      <c r="I19" s="26">
        <v>3.0700000000000002E-2</v>
      </c>
      <c r="J19" s="23">
        <v>204.666666666667</v>
      </c>
      <c r="K19" s="24">
        <v>2.2100000000000002E-2</v>
      </c>
      <c r="L19" s="25">
        <v>147.333333333333</v>
      </c>
      <c r="M19" s="24">
        <v>3.9300000000000002E-2</v>
      </c>
      <c r="N19" s="25">
        <v>262</v>
      </c>
      <c r="O19" s="26">
        <v>5.9499999999999997E-2</v>
      </c>
      <c r="P19" s="23">
        <v>396.66666666666703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7"/>
  <sheetViews>
    <sheetView zoomScaleNormal="100" workbookViewId="0">
      <selection activeCell="B8" sqref="B8"/>
    </sheetView>
  </sheetViews>
  <sheetFormatPr defaultColWidth="11.09765625" defaultRowHeight="15.6" outlineLevelRow="1" x14ac:dyDescent="0.3"/>
  <cols>
    <col min="2" max="2" width="12.5" style="4" customWidth="1"/>
    <col min="3" max="3" width="13" style="4" customWidth="1"/>
    <col min="4" max="12" width="12.5" style="4" customWidth="1"/>
  </cols>
  <sheetData>
    <row r="1" spans="1:13" x14ac:dyDescent="0.3">
      <c r="A1" s="28" t="s">
        <v>54</v>
      </c>
      <c r="B1" s="28" t="s">
        <v>23</v>
      </c>
      <c r="C1" s="28" t="s">
        <v>40</v>
      </c>
      <c r="D1" s="28" t="s">
        <v>42</v>
      </c>
      <c r="E1" s="28" t="s">
        <v>43</v>
      </c>
      <c r="F1" s="28" t="s">
        <v>44</v>
      </c>
      <c r="G1" s="28" t="s">
        <v>46</v>
      </c>
      <c r="H1" s="28" t="s">
        <v>48</v>
      </c>
      <c r="I1" s="28" t="s">
        <v>50</v>
      </c>
      <c r="J1" s="28" t="s">
        <v>51</v>
      </c>
      <c r="K1" s="28" t="s">
        <v>53</v>
      </c>
      <c r="L1" s="28" t="s">
        <v>129</v>
      </c>
      <c r="M1" s="28" t="s">
        <v>70</v>
      </c>
    </row>
    <row r="2" spans="1:13" hidden="1" outlineLevel="1" x14ac:dyDescent="0.3">
      <c r="A2" s="20" t="s">
        <v>7</v>
      </c>
      <c r="B2" s="20">
        <v>0</v>
      </c>
      <c r="C2" s="20">
        <v>0.51</v>
      </c>
      <c r="D2" s="20">
        <v>0.62</v>
      </c>
      <c r="E2" s="20">
        <v>0.62</v>
      </c>
      <c r="F2" s="20">
        <v>0.48099999999999998</v>
      </c>
      <c r="G2" s="20">
        <v>0.5</v>
      </c>
      <c r="H2" s="20">
        <v>0.75</v>
      </c>
      <c r="I2" s="20">
        <v>0.75</v>
      </c>
      <c r="J2" s="20">
        <v>0.6</v>
      </c>
      <c r="K2" s="20">
        <v>0.85</v>
      </c>
      <c r="L2" s="20"/>
      <c r="M2" s="20"/>
    </row>
    <row r="3" spans="1:13" hidden="1" outlineLevel="1" x14ac:dyDescent="0.3">
      <c r="A3" s="20" t="s">
        <v>8</v>
      </c>
      <c r="B3" s="20">
        <f t="shared" ref="B3:K3" si="0">1-B2</f>
        <v>1</v>
      </c>
      <c r="C3" s="20">
        <f t="shared" si="0"/>
        <v>0.49</v>
      </c>
      <c r="D3" s="20">
        <f t="shared" si="0"/>
        <v>0.38</v>
      </c>
      <c r="E3" s="20">
        <f t="shared" si="0"/>
        <v>0.38</v>
      </c>
      <c r="F3" s="20">
        <f t="shared" si="0"/>
        <v>0.51900000000000002</v>
      </c>
      <c r="G3" s="20">
        <f t="shared" si="0"/>
        <v>0.5</v>
      </c>
      <c r="H3" s="20">
        <f t="shared" si="0"/>
        <v>0.25</v>
      </c>
      <c r="I3" s="20">
        <f t="shared" si="0"/>
        <v>0.25</v>
      </c>
      <c r="J3" s="20">
        <f t="shared" si="0"/>
        <v>0.4</v>
      </c>
      <c r="K3" s="20">
        <f t="shared" si="0"/>
        <v>0.15000000000000002</v>
      </c>
      <c r="L3" s="20"/>
      <c r="M3" s="20"/>
    </row>
    <row r="4" spans="1:13" hidden="1" outlineLevel="1" x14ac:dyDescent="0.3">
      <c r="A4" s="20" t="s">
        <v>73</v>
      </c>
      <c r="B4" s="38">
        <v>15.6</v>
      </c>
      <c r="C4" s="38">
        <v>31.836734693877599</v>
      </c>
      <c r="D4" s="38">
        <v>41.052631578947398</v>
      </c>
      <c r="E4" s="38">
        <v>41.052631578947398</v>
      </c>
      <c r="F4" s="38">
        <v>30.0578034682081</v>
      </c>
      <c r="G4" s="38">
        <v>31.2</v>
      </c>
      <c r="H4" s="38">
        <v>62.4</v>
      </c>
      <c r="I4" s="38">
        <v>62.4</v>
      </c>
      <c r="J4" s="38">
        <v>39</v>
      </c>
      <c r="K4" s="38">
        <v>104</v>
      </c>
      <c r="L4" s="38">
        <v>1.5599999999999999E-2</v>
      </c>
      <c r="M4" s="20"/>
    </row>
    <row r="5" spans="1:13" hidden="1" outlineLevel="1" x14ac:dyDescent="0.3">
      <c r="A5" s="20" t="s">
        <v>74</v>
      </c>
      <c r="B5" s="38">
        <v>30.7</v>
      </c>
      <c r="C5" s="38">
        <v>62.653061224489797</v>
      </c>
      <c r="D5" s="38">
        <v>80.789473684210506</v>
      </c>
      <c r="E5" s="38">
        <v>80.789473684210506</v>
      </c>
      <c r="F5" s="38">
        <v>59.152215799614602</v>
      </c>
      <c r="G5" s="38">
        <v>61.4</v>
      </c>
      <c r="H5" s="38">
        <v>122.8</v>
      </c>
      <c r="I5" s="38">
        <v>122.8</v>
      </c>
      <c r="J5" s="38">
        <v>76.75</v>
      </c>
      <c r="K5" s="38">
        <v>204.666666666667</v>
      </c>
      <c r="L5" s="38">
        <v>3.0700000000000002E-2</v>
      </c>
      <c r="M5" s="20"/>
    </row>
    <row r="6" spans="1:13" hidden="1" outlineLevel="1" x14ac:dyDescent="0.3">
      <c r="A6" s="20" t="s">
        <v>75</v>
      </c>
      <c r="B6" s="38">
        <v>59.5</v>
      </c>
      <c r="C6" s="38">
        <v>121.428571428571</v>
      </c>
      <c r="D6" s="38">
        <v>156.57894736842101</v>
      </c>
      <c r="E6" s="38">
        <v>156.57894736842101</v>
      </c>
      <c r="F6" s="38">
        <v>114.64354527938301</v>
      </c>
      <c r="G6" s="38">
        <v>119</v>
      </c>
      <c r="H6" s="38">
        <v>238</v>
      </c>
      <c r="I6" s="38">
        <v>238</v>
      </c>
      <c r="J6" s="38">
        <v>148.75</v>
      </c>
      <c r="K6" s="38">
        <v>396.66666666666703</v>
      </c>
      <c r="L6" s="38">
        <v>5.9499999999999997E-2</v>
      </c>
      <c r="M6" s="20"/>
    </row>
    <row r="7" spans="1:13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3">
      <c r="A8" s="100" t="s">
        <v>130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4">
        <f>L11</f>
        <v>0</v>
      </c>
    </row>
    <row r="9" spans="1:13" x14ac:dyDescent="0.3">
      <c r="A9" s="4" t="s">
        <v>77</v>
      </c>
    </row>
    <row r="10" spans="1:13" x14ac:dyDescent="0.3">
      <c r="A10" s="96" t="s">
        <v>81</v>
      </c>
      <c r="B10" s="45" t="str">
        <f t="array" ref="B10">_xlfn.IFS(AND(B8&lt;=0,B8&gt;=-B$4),"Trivial Harm",AND(B8&gt;=-B$5, B8&lt;=-B$4),"Small Harm",AND(B8&gt;=-B$6, B8&lt;=-B$5),"Moderate Harm",B8&lt;=-B$6,"Large Harm",AND(B8&gt;=0,B8&lt;=B$4),"Trivial Benefit",AND(B8&lt;=B$5, B8&gt;=B$4),"Small Benefit",AND(B8&lt;=B$6, B8&gt;=B$5),"Moderate Benefit",B8&gt;=B$6,"Large Benefit")</f>
        <v>Trivial Harm</v>
      </c>
      <c r="C10" s="45" t="str">
        <f t="array" ref="C10">_xlfn.IFS(AND(C8&lt;=0,C8&gt;=-C$4),"Trivial Harm",AND(C8&gt;=-C$5, C8&lt;=-C$4),"Small Harm",AND(C8&gt;=-C$6, C8&lt;=-C$5),"Moderate Harm",C8&lt;=-C$6,"Large Harm",AND(C8&gt;=0,C8&lt;=C$4),"Trivial Benefit",AND(C8&lt;=C$5, C8&gt;=C$4),"Small Benefit",AND(C8&lt;=C$6, C8&gt;=C$5),"Moderate Benefit",C8&gt;=C$6,"Large Benefit")</f>
        <v>Trivial Harm</v>
      </c>
      <c r="D10" s="45" t="str">
        <f t="array" ref="D10">_xlfn.IFS(AND(D8&lt;=0,D8&gt;=-D$4),"Trivial Harm",AND(D8&gt;=-D$5, D8&lt;=-D$4),"Small Harm",AND(D8&gt;=-D$6, D8&lt;=-D$5),"Moderate Harm",D8&lt;=-D$6,"Large Harm",AND(D8&gt;=0,D8&lt;=D$4),"Trivial Benefit",AND(D8&lt;=D$5, D8&gt;=D$4),"Small Benefit",AND(D8&lt;=D$6, D8&gt;=D$5),"Moderate Benefit",D8&gt;=D$6,"Large Benefit")</f>
        <v>Trivial Harm</v>
      </c>
      <c r="E10" s="45" t="str">
        <f t="array" ref="E10">_xlfn.IFS(AND(E8&lt;=0,E8&gt;=-E$4),"Trivial Harm",AND(E8&gt;=-E$5, E8&lt;=-E$4),"Small Harm",AND(E8&gt;=-E$6, E8&lt;=-E$5),"Moderate Harm",E8&lt;=-E$6,"Large Harm",AND(E8&gt;=0,E8&lt;=E$4),"Trivial Benefit",AND(E8&lt;=E$5, E8&gt;=E$4),"Small Benefit",AND(E8&lt;=E$6, E8&gt;=E$5),"Moderate Benefit",E8&gt;=E$6,"Large Benefit")</f>
        <v>Trivial Harm</v>
      </c>
      <c r="F10" s="45" t="str">
        <f t="array" ref="F10">_xlfn.IFS(AND(F8&lt;=0,F8&gt;=-F$4),"Trivial Harm",AND(F8&gt;=-F$5, F8&lt;=-F$4),"Small Harm",AND(F8&gt;=-F$6, F8&lt;=-F$5),"Moderate Harm",F8&lt;=-F$6,"Large Harm",AND(F8&gt;=0,F8&lt;=F$4),"Trivial Benefit",AND(F8&lt;=F$5, F8&gt;=F$4),"Small Benefit",AND(F8&lt;=F$6, F8&gt;=F$5),"Moderate Benefit",F8&gt;=F$6,"Large Benefit")</f>
        <v>Trivial Harm</v>
      </c>
      <c r="G10" s="45" t="str">
        <f t="array" ref="G10">_xlfn.IFS(AND(G8&lt;=0,G8&gt;=-G$4),"Trivial Harm",AND(G8&gt;=-G$5, G8&lt;=-G$4),"Small Harm",AND(G8&gt;=-G$6, G8&lt;=-G$5),"Moderate Harm",G8&lt;=-G$6,"Large Harm",AND(G8&gt;=0,G8&lt;=G$4),"Trivial Benefit",AND(G8&lt;=G$5, G8&gt;=G$4),"Small Benefit",AND(G8&lt;=G$6, G8&gt;=G$5),"Moderate Benefit",G8&gt;=G$6,"Large Benefit")</f>
        <v>Trivial Harm</v>
      </c>
      <c r="H10" s="45" t="str">
        <f t="array" ref="H10">_xlfn.IFS(AND(H8&lt;=0,H8&gt;=-H$4),"Trivial Harm",AND(H8&gt;=-H$5, H8&lt;=-H$4),"Small Harm",AND(H8&gt;=-H$6, H8&lt;=-H$5),"Moderate Harm",H8&lt;=-H$6,"Large Harm",AND(H8&gt;=0,H8&lt;=H$4),"Trivial Benefit",AND(H8&lt;=H$5, H8&gt;=H$4),"Small Benefit",AND(H8&lt;=H$6, H8&gt;=H$5),"Moderate Benefit",H8&gt;=H$6,"Large Benefit")</f>
        <v>Trivial Harm</v>
      </c>
      <c r="I10" s="45" t="str">
        <f t="array" ref="I10">_xlfn.IFS(AND(I8&lt;=0,I8&gt;=-I$4),"Trivial Harm",AND(I8&gt;=-I$5, I8&lt;=-I$4),"Small Harm",AND(I8&gt;=-I$6, I8&lt;=-I$5),"Moderate Harm",I8&lt;=-I$6,"Large Harm",AND(I8&gt;=0,I8&lt;=I$4),"Trivial Benefit",AND(I8&lt;=I$5, I8&gt;=I$4),"Small Benefit",AND(I8&lt;=I$6, I8&gt;=I$5),"Moderate Benefit",I8&gt;=I$6,"Large Benefit")</f>
        <v>Trivial Harm</v>
      </c>
      <c r="J10" s="45" t="str">
        <f t="array" ref="J10">_xlfn.IFS(AND(J8&lt;=0,J8&gt;=-J$4),"Trivial Harm",AND(J8&gt;=-J$5, J8&lt;=-J$4),"Small Harm",AND(J8&gt;=-J$6, J8&lt;=-J$5),"Moderate Harm",J8&lt;=-J$6,"Large Harm",AND(J8&gt;=0,J8&lt;=J$4),"Trivial Benefit",AND(J8&lt;=J$5, J8&gt;=J$4),"Small Benefit",AND(J8&lt;=J$6, J8&gt;=J$5),"Moderate Benefit",J8&gt;=J$6,"Large Benefit")</f>
        <v>Trivial Harm</v>
      </c>
      <c r="K10" s="45" t="str">
        <f t="array" ref="K10">_xlfn.IFS(AND(K8&lt;=0,K8&gt;=-K$4),"Trivial Harm",AND(K8&gt;=-K$5, K8&lt;=-K$4),"Small Harm",AND(K8&gt;=-K$6, K8&lt;=-K$5),"Moderate Harm",K8&lt;=-K$6,"Large Harm",AND(K8&gt;=0,K8&lt;=K$4),"Trivial Benefit",AND(K8&lt;=K$5, K8&gt;=K$4),"Small Benefit",AND(K8&lt;=K$6, K8&gt;=K$5),"Moderate Benefit",K8&gt;=K$6,"Large Benefit")</f>
        <v>Trivial Harm</v>
      </c>
      <c r="L10" s="45" t="str">
        <f t="array" ref="L10">_xlfn.IFS(AND(L8&lt;=0,L8&gt;=-L$4),"Trivial Harm",AND(L8&gt;=-L$5, L8&lt;=-L$4),"Small Harm",AND(L8&gt;=-L$6, L8&lt;=-L$5),"Moderate Harm",L8&lt;=-L$6,"Large Harm",AND(L8&gt;=0,L8&lt;=L$4),"Trivial Benefit",AND(L8&lt;=L$5, L8&gt;=L$4),"Small Benefit",AND(L8&lt;=L$6, L8&gt;=L$5),"Moderate Benefit",L8&gt;=L$6,"Large Benefit")</f>
        <v>Trivial Harm</v>
      </c>
    </row>
    <row r="11" spans="1:13" x14ac:dyDescent="0.3">
      <c r="A11" s="96" t="s">
        <v>82</v>
      </c>
      <c r="B11" s="45">
        <f t="shared" ref="B11:K11" si="1">(B8/B$3)/1000</f>
        <v>0</v>
      </c>
      <c r="C11" s="45">
        <f t="shared" si="1"/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  <c r="I11" s="45">
        <f t="shared" si="1"/>
        <v>0</v>
      </c>
      <c r="J11" s="45">
        <f t="shared" si="1"/>
        <v>0</v>
      </c>
      <c r="K11" s="45">
        <f t="shared" si="1"/>
        <v>0</v>
      </c>
      <c r="L11" s="45">
        <f>SUM(B11:K11)</f>
        <v>0</v>
      </c>
    </row>
    <row r="12" spans="1:13" x14ac:dyDescent="0.3">
      <c r="A12" s="4" t="s">
        <v>131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3" x14ac:dyDescent="0.3">
      <c r="A13" s="4" t="s">
        <v>77</v>
      </c>
    </row>
    <row r="14" spans="1:13" x14ac:dyDescent="0.3">
      <c r="A14" s="4" t="s">
        <v>81</v>
      </c>
      <c r="B14" s="45" t="str">
        <f t="array" ref="B14">_xlfn.IFS(AND(B12&lt;=0,B12&gt;=-B$4),"Trivial Harm",AND(B12&gt;=-B$5, B12&lt;=-B$4),"Small Harm",AND(B12&gt;=-B$6, B12&lt;=-B$5),"Moderate Harm",B12&lt;=-B$6,"Large Harm",AND(B12&gt;=0,B12&lt;=B$4),"Trivial Benefit",AND(B12&lt;=B$5, B12&gt;=B$4),"Small Benefit",AND(B12&lt;=B$6, B12&gt;=B$5),"Moderate Benefit",B12&gt;=B$6,"Large Benefit")</f>
        <v>Trivial Harm</v>
      </c>
      <c r="C14" s="45" t="str">
        <f t="array" ref="C14">_xlfn.IFS(AND(C12&lt;=0,C12&gt;=-C$4),"Trivial Harm",AND(C12&gt;=-C$5, C12&lt;=-C$4),"Small Harm",AND(C12&gt;=-C$6, C12&lt;=-C$5),"Moderate Harm",C12&lt;=-C$6,"Large Harm",AND(C12&gt;=0,C12&lt;=C$4),"Trivial Benefit",AND(C12&lt;=C$5, C12&gt;=C$4),"Small Benefit",AND(C12&lt;=C$6, C12&gt;=C$5),"Moderate Benefit",C12&gt;=C$6,"Large Benefit")</f>
        <v>Trivial Harm</v>
      </c>
      <c r="D14" s="45" t="str">
        <f t="array" ref="D14">_xlfn.IFS(AND(D12&lt;=0,D12&gt;=-D$4),"Trivial Harm",AND(D12&gt;=-D$5, D12&lt;=-D$4),"Small Harm",AND(D12&gt;=-D$6, D12&lt;=-D$5),"Moderate Harm",D12&lt;=-D$6,"Large Harm",AND(D12&gt;=0,D12&lt;=D$4),"Trivial Benefit",AND(D12&lt;=D$5, D12&gt;=D$4),"Small Benefit",AND(D12&lt;=D$6, D12&gt;=D$5),"Moderate Benefit",D12&gt;=D$6,"Large Benefit")</f>
        <v>Trivial Harm</v>
      </c>
      <c r="E14" s="45" t="str">
        <f t="array" ref="E14">_xlfn.IFS(AND(E12&lt;=0,E12&gt;=-E$4),"Trivial Harm",AND(E12&gt;=-E$5, E12&lt;=-E$4),"Small Harm",AND(E12&gt;=-E$6, E12&lt;=-E$5),"Moderate Harm",E12&lt;=-E$6,"Large Harm",AND(E12&gt;=0,E12&lt;=E$4),"Trivial Benefit",AND(E12&lt;=E$5, E12&gt;=E$4),"Small Benefit",AND(E12&lt;=E$6, E12&gt;=E$5),"Moderate Benefit",E12&gt;=E$6,"Large Benefit")</f>
        <v>Trivial Harm</v>
      </c>
      <c r="F14" s="45" t="str">
        <f t="array" ref="F14">_xlfn.IFS(AND(F12&lt;=0,F12&gt;=-F$4),"Trivial Harm",AND(F12&gt;=-F$5, F12&lt;=-F$4),"Small Harm",AND(F12&gt;=-F$6, F12&lt;=-F$5),"Moderate Harm",F12&lt;=-F$6,"Large Harm",AND(F12&gt;=0,F12&lt;=F$4),"Trivial Benefit",AND(F12&lt;=F$5, F12&gt;=F$4),"Small Benefit",AND(F12&lt;=F$6, F12&gt;=F$5),"Moderate Benefit",F12&gt;=F$6,"Large Benefit")</f>
        <v>Trivial Harm</v>
      </c>
      <c r="G14" s="45" t="str">
        <f t="array" ref="G14">_xlfn.IFS(AND(G12&lt;=0,G12&gt;=-G$4),"Trivial Harm",AND(G12&gt;=-G$5, G12&lt;=-G$4),"Small Harm",AND(G12&gt;=-G$6, G12&lt;=-G$5),"Moderate Harm",G12&lt;=-G$6,"Large Harm",AND(G12&gt;=0,G12&lt;=G$4),"Trivial Benefit",AND(G12&lt;=G$5, G12&gt;=G$4),"Small Benefit",AND(G12&lt;=G$6, G12&gt;=G$5),"Moderate Benefit",G12&gt;=G$6,"Large Benefit")</f>
        <v>Trivial Harm</v>
      </c>
      <c r="H14" s="45" t="str">
        <f t="array" ref="H14">_xlfn.IFS(AND(H12&lt;=0,H12&gt;=-H$4),"Trivial Harm",AND(H12&gt;=-H$5, H12&lt;=-H$4),"Small Harm",AND(H12&gt;=-H$6, H12&lt;=-H$5),"Moderate Harm",H12&lt;=-H$6,"Large Harm",AND(H12&gt;=0,H12&lt;=H$4),"Trivial Benefit",AND(H12&lt;=H$5, H12&gt;=H$4),"Small Benefit",AND(H12&lt;=H$6, H12&gt;=H$5),"Moderate Benefit",H12&gt;=H$6,"Large Benefit")</f>
        <v>Trivial Harm</v>
      </c>
      <c r="I14" s="45" t="str">
        <f t="array" ref="I14">_xlfn.IFS(AND(I12&lt;=0,I12&gt;=-I$4),"Trivial Harm",AND(I12&gt;=-I$5, I12&lt;=-I$4),"Small Harm",AND(I12&gt;=-I$6, I12&lt;=-I$5),"Moderate Harm",I12&lt;=-I$6,"Large Harm",AND(I12&gt;=0,I12&lt;=I$4),"Trivial Benefit",AND(I12&lt;=I$5, I12&gt;=I$4),"Small Benefit",AND(I12&lt;=I$6, I12&gt;=I$5),"Moderate Benefit",I12&gt;=I$6,"Large Benefit")</f>
        <v>Trivial Harm</v>
      </c>
      <c r="J14" s="45" t="str">
        <f t="array" ref="J14">_xlfn.IFS(AND(J12&lt;=0,J12&gt;=-J$4),"Trivial Harm",AND(J12&gt;=-J$5, J12&lt;=-J$4),"Small Harm",AND(J12&gt;=-J$6, J12&lt;=-J$5),"Moderate Harm",J12&lt;=-J$6,"Large Harm",AND(J12&gt;=0,J12&lt;=J$4),"Trivial Benefit",AND(J12&lt;=J$5, J12&gt;=J$4),"Small Benefit",AND(J12&lt;=J$6, J12&gt;=J$5),"Moderate Benefit",J12&gt;=J$6,"Large Benefit")</f>
        <v>Trivial Harm</v>
      </c>
      <c r="K14" s="45" t="str">
        <f t="array" ref="K14">_xlfn.IFS(AND(K12&lt;=0,K12&gt;=-K$4),"Trivial Harm",AND(K12&gt;=-K$5, K12&lt;=-K$4),"Small Harm",AND(K12&gt;=-K$6, K12&lt;=-K$5),"Moderate Harm",K12&lt;=-K$6,"Large Harm",AND(K12&gt;=0,K12&lt;=K$4),"Trivial Benefit",AND(K12&lt;=K$5, K12&gt;=K$4),"Small Benefit",AND(K12&lt;=K$6, K12&gt;=K$5),"Moderate Benefit",K12&gt;=K$6,"Large Benefit")</f>
        <v>Trivial Harm</v>
      </c>
      <c r="L14" s="45" t="str">
        <f t="array" ref="L14">_xlfn.IFS(AND(L12&lt;=0,L12&gt;=-L$4),"Trivial Harm",AND(L12&gt;=-L$5, L12&lt;=-L$4),"Small Harm",AND(L12&gt;=-L$6, L12&lt;=-L$5),"Moderate Harm",L12&lt;=-L$6,"Large Harm",AND(L12&gt;=0,L12&lt;=L$4),"Trivial Benefit",AND(L12&lt;=L$5, L12&gt;=L$4),"Small Benefit",AND(L12&lt;=L$6, L12&gt;=L$5),"Moderate Benefit",L12&gt;=L$6,"Large Benefit")</f>
        <v>Trivial Harm</v>
      </c>
    </row>
    <row r="15" spans="1:13" x14ac:dyDescent="0.3">
      <c r="A15" s="96" t="s">
        <v>82</v>
      </c>
      <c r="B15" s="45">
        <f t="shared" ref="B15:K15" si="2">(B12/B$3)/1000</f>
        <v>0</v>
      </c>
      <c r="C15" s="45">
        <f t="shared" si="2"/>
        <v>0</v>
      </c>
      <c r="D15" s="45">
        <f t="shared" si="2"/>
        <v>0</v>
      </c>
      <c r="E15" s="45">
        <f t="shared" si="2"/>
        <v>0</v>
      </c>
      <c r="F15" s="45">
        <f t="shared" si="2"/>
        <v>0</v>
      </c>
      <c r="G15" s="45">
        <f t="shared" si="2"/>
        <v>0</v>
      </c>
      <c r="H15" s="45">
        <f t="shared" si="2"/>
        <v>0</v>
      </c>
      <c r="I15" s="45">
        <f t="shared" si="2"/>
        <v>0</v>
      </c>
      <c r="J15" s="45">
        <f t="shared" si="2"/>
        <v>0</v>
      </c>
      <c r="K15" s="45">
        <f t="shared" si="2"/>
        <v>0</v>
      </c>
      <c r="L15" s="45">
        <f>SUM(B15:K15)</f>
        <v>0</v>
      </c>
    </row>
    <row r="16" spans="1:13" x14ac:dyDescent="0.3">
      <c r="A16" s="4" t="s">
        <v>132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x14ac:dyDescent="0.3">
      <c r="A17" s="4" t="s">
        <v>77</v>
      </c>
    </row>
    <row r="18" spans="1:12" x14ac:dyDescent="0.3">
      <c r="A18" s="4" t="s">
        <v>81</v>
      </c>
      <c r="B18" s="45" t="str">
        <f t="array" ref="B18">_xlfn.IFS(AND(B16&lt;=0,B16&gt;=-B$4),"Trivial Harm",AND(B16&gt;=-B$5, B16&lt;=-B$4),"Small Harm",AND(B16&gt;=-B$6, B16&lt;=-B$5),"Moderate Harm",B16&lt;=-B$6,"Large Harm",AND(B16&gt;=0,B16&lt;=B$4),"Trivial Benefit",AND(B16&lt;=B$5, B16&gt;=B$4),"Small Benefit",AND(B16&lt;=B$6, B16&gt;=B$5),"Moderate Benefit",B16&gt;=B$6,"Large Benefit")</f>
        <v>Trivial Harm</v>
      </c>
      <c r="C18" s="45" t="str">
        <f t="array" ref="C18">_xlfn.IFS(AND(C16&lt;=0,C16&gt;=-C$4),"Trivial Harm",AND(C16&gt;=-C$5, C16&lt;=-C$4),"Small Harm",AND(C16&gt;=-C$6, C16&lt;=-C$5),"Moderate Harm",C16&lt;=-C$6,"Large Harm",AND(C16&gt;=0,C16&lt;=C$4),"Trivial Benefit",AND(C16&lt;=C$5, C16&gt;=C$4),"Small Benefit",AND(C16&lt;=C$6, C16&gt;=C$5),"Moderate Benefit",C16&gt;=C$6,"Large Benefit")</f>
        <v>Trivial Harm</v>
      </c>
      <c r="D18" s="45" t="str">
        <f t="array" ref="D18">_xlfn.IFS(AND(D16&lt;=0,D16&gt;=-D$4),"Trivial Harm",AND(D16&gt;=-D$5, D16&lt;=-D$4),"Small Harm",AND(D16&gt;=-D$6, D16&lt;=-D$5),"Moderate Harm",D16&lt;=-D$6,"Large Harm",AND(D16&gt;=0,D16&lt;=D$4),"Trivial Benefit",AND(D16&lt;=D$5, D16&gt;=D$4),"Small Benefit",AND(D16&lt;=D$6, D16&gt;=D$5),"Moderate Benefit",D16&gt;=D$6,"Large Benefit")</f>
        <v>Trivial Harm</v>
      </c>
      <c r="E18" s="45" t="str">
        <f t="array" ref="E18">_xlfn.IFS(AND(E16&lt;=0,E16&gt;=-E$4),"Trivial Harm",AND(E16&gt;=-E$5, E16&lt;=-E$4),"Small Harm",AND(E16&gt;=-E$6, E16&lt;=-E$5),"Moderate Harm",E16&lt;=-E$6,"Large Harm",AND(E16&gt;=0,E16&lt;=E$4),"Trivial Benefit",AND(E16&lt;=E$5, E16&gt;=E$4),"Small Benefit",AND(E16&lt;=E$6, E16&gt;=E$5),"Moderate Benefit",E16&gt;=E$6,"Large Benefit")</f>
        <v>Trivial Harm</v>
      </c>
      <c r="F18" s="45" t="str">
        <f t="array" ref="F18">_xlfn.IFS(AND(F16&lt;=0,F16&gt;=-F$4),"Trivial Harm",AND(F16&gt;=-F$5, F16&lt;=-F$4),"Small Harm",AND(F16&gt;=-F$6, F16&lt;=-F$5),"Moderate Harm",F16&lt;=-F$6,"Large Harm",AND(F16&gt;=0,F16&lt;=F$4),"Trivial Benefit",AND(F16&lt;=F$5, F16&gt;=F$4),"Small Benefit",AND(F16&lt;=F$6, F16&gt;=F$5),"Moderate Benefit",F16&gt;=F$6,"Large Benefit")</f>
        <v>Trivial Harm</v>
      </c>
      <c r="G18" s="45" t="str">
        <f t="array" ref="G18">_xlfn.IFS(AND(G16&lt;=0,G16&gt;=-G$4),"Trivial Harm",AND(G16&gt;=-G$5, G16&lt;=-G$4),"Small Harm",AND(G16&gt;=-G$6, G16&lt;=-G$5),"Moderate Harm",G16&lt;=-G$6,"Large Harm",AND(G16&gt;=0,G16&lt;=G$4),"Trivial Benefit",AND(G16&lt;=G$5, G16&gt;=G$4),"Small Benefit",AND(G16&lt;=G$6, G16&gt;=G$5),"Moderate Benefit",G16&gt;=G$6,"Large Benefit")</f>
        <v>Trivial Harm</v>
      </c>
      <c r="H18" s="45" t="str">
        <f t="array" ref="H18">_xlfn.IFS(AND(H16&lt;=0,H16&gt;=-H$4),"Trivial Harm",AND(H16&gt;=-H$5, H16&lt;=-H$4),"Small Harm",AND(H16&gt;=-H$6, H16&lt;=-H$5),"Moderate Harm",H16&lt;=-H$6,"Large Harm",AND(H16&gt;=0,H16&lt;=H$4),"Trivial Benefit",AND(H16&lt;=H$5, H16&gt;=H$4),"Small Benefit",AND(H16&lt;=H$6, H16&gt;=H$5),"Moderate Benefit",H16&gt;=H$6,"Large Benefit")</f>
        <v>Trivial Harm</v>
      </c>
      <c r="I18" s="45" t="str">
        <f t="array" ref="I18">_xlfn.IFS(AND(I16&lt;=0,I16&gt;=-I$4),"Trivial Harm",AND(I16&gt;=-I$5, I16&lt;=-I$4),"Small Harm",AND(I16&gt;=-I$6, I16&lt;=-I$5),"Moderate Harm",I16&lt;=-I$6,"Large Harm",AND(I16&gt;=0,I16&lt;=I$4),"Trivial Benefit",AND(I16&lt;=I$5, I16&gt;=I$4),"Small Benefit",AND(I16&lt;=I$6, I16&gt;=I$5),"Moderate Benefit",I16&gt;=I$6,"Large Benefit")</f>
        <v>Trivial Harm</v>
      </c>
      <c r="J18" s="45" t="str">
        <f t="array" ref="J18">_xlfn.IFS(AND(J16&lt;=0,J16&gt;=-J$4),"Trivial Harm",AND(J16&gt;=-J$5, J16&lt;=-J$4),"Small Harm",AND(J16&gt;=-J$6, J16&lt;=-J$5),"Moderate Harm",J16&lt;=-J$6,"Large Harm",AND(J16&gt;=0,J16&lt;=J$4),"Trivial Benefit",AND(J16&lt;=J$5, J16&gt;=J$4),"Small Benefit",AND(J16&lt;=J$6, J16&gt;=J$5),"Moderate Benefit",J16&gt;=J$6,"Large Benefit")</f>
        <v>Trivial Harm</v>
      </c>
      <c r="K18" s="45" t="str">
        <f t="array" ref="K18">_xlfn.IFS(AND(K16&lt;=0,K16&gt;=-K$4),"Trivial Harm",AND(K16&gt;=-K$5, K16&lt;=-K$4),"Small Harm",AND(K16&gt;=-K$6, K16&lt;=-K$5),"Moderate Harm",K16&lt;=-K$6,"Large Harm",AND(K16&gt;=0,K16&lt;=K$4),"Trivial Benefit",AND(K16&lt;=K$5, K16&gt;=K$4),"Small Benefit",AND(K16&lt;=K$6, K16&gt;=K$5),"Moderate Benefit",K16&gt;=K$6,"Large Benefit")</f>
        <v>Trivial Harm</v>
      </c>
      <c r="L18" s="45" t="str">
        <f t="array" ref="L18">_xlfn.IFS(AND(L16&lt;=0,L16&gt;=-L$4),"Trivial Harm",AND(L16&gt;=-L$5, L16&lt;=-L$4),"Small Harm",AND(L16&gt;=-L$6, L16&lt;=-L$5),"Moderate Harm",L16&lt;=-L$6,"Large Harm",AND(L16&gt;=0,L16&lt;=L$4),"Trivial Benefit",AND(L16&lt;=L$5, L16&gt;=L$4),"Small Benefit",AND(L16&lt;=L$6, L16&gt;=L$5),"Moderate Benefit",L16&gt;=L$6,"Large Benefit")</f>
        <v>Trivial Harm</v>
      </c>
    </row>
    <row r="19" spans="1:12" x14ac:dyDescent="0.3">
      <c r="A19" s="96" t="s">
        <v>82</v>
      </c>
      <c r="B19" s="45">
        <f t="shared" ref="B19:K19" si="3">(B16/B$3)/1000</f>
        <v>0</v>
      </c>
      <c r="C19" s="45">
        <f t="shared" si="3"/>
        <v>0</v>
      </c>
      <c r="D19" s="45">
        <f t="shared" si="3"/>
        <v>0</v>
      </c>
      <c r="E19" s="45">
        <f t="shared" si="3"/>
        <v>0</v>
      </c>
      <c r="F19" s="45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5">
        <f t="shared" si="3"/>
        <v>0</v>
      </c>
      <c r="K19" s="45">
        <f t="shared" si="3"/>
        <v>0</v>
      </c>
      <c r="L19" s="45">
        <f>SUM(B19:K19)</f>
        <v>0</v>
      </c>
    </row>
    <row r="20" spans="1:12" x14ac:dyDescent="0.3">
      <c r="A20" s="4" t="s">
        <v>133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x14ac:dyDescent="0.3">
      <c r="A21" s="4" t="s">
        <v>77</v>
      </c>
    </row>
    <row r="22" spans="1:12" x14ac:dyDescent="0.3">
      <c r="A22" s="4" t="s">
        <v>81</v>
      </c>
      <c r="B22" s="45" t="str">
        <f t="array" ref="B22">_xlfn.IFS(AND(B20&lt;=0,B20&gt;=-B$4),"Trivial Harm",AND(B20&gt;=-B$5, B20&lt;=-B$4),"Small Harm",AND(B20&gt;=-B$6, B20&lt;=-B$5),"Moderate Harm",B20&lt;=-B$6,"Large Harm",AND(B20&gt;=0,B20&lt;=B$4),"Trivial Benefit",AND(B20&lt;=B$5, B20&gt;=B$4),"Small Benefit",AND(B20&lt;=B$6, B20&gt;=B$5),"Moderate Benefit",B20&gt;=B$6,"Large Benefit")</f>
        <v>Trivial Harm</v>
      </c>
      <c r="C22" s="45" t="str">
        <f t="array" ref="C22">_xlfn.IFS(AND(C20&lt;=0,C20&gt;=-C$4),"Trivial Harm",AND(C20&gt;=-C$5, C20&lt;=-C$4),"Small Harm",AND(C20&gt;=-C$6, C20&lt;=-C$5),"Moderate Harm",C20&lt;=-C$6,"Large Harm",AND(C20&gt;=0,C20&lt;=C$4),"Trivial Benefit",AND(C20&lt;=C$5, C20&gt;=C$4),"Small Benefit",AND(C20&lt;=C$6, C20&gt;=C$5),"Moderate Benefit",C20&gt;=C$6,"Large Benefit")</f>
        <v>Trivial Harm</v>
      </c>
      <c r="D22" s="45" t="str">
        <f t="array" ref="D22">_xlfn.IFS(AND(D20&lt;=0,D20&gt;=-D$4),"Trivial Harm",AND(D20&gt;=-D$5, D20&lt;=-D$4),"Small Harm",AND(D20&gt;=-D$6, D20&lt;=-D$5),"Moderate Harm",D20&lt;=-D$6,"Large Harm",AND(D20&gt;=0,D20&lt;=D$4),"Trivial Benefit",AND(D20&lt;=D$5, D20&gt;=D$4),"Small Benefit",AND(D20&lt;=D$6, D20&gt;=D$5),"Moderate Benefit",D20&gt;=D$6,"Large Benefit")</f>
        <v>Trivial Harm</v>
      </c>
      <c r="E22" s="45" t="str">
        <f t="array" ref="E22">_xlfn.IFS(AND(E20&lt;=0,E20&gt;=-E$4),"Trivial Harm",AND(E20&gt;=-E$5, E20&lt;=-E$4),"Small Harm",AND(E20&gt;=-E$6, E20&lt;=-E$5),"Moderate Harm",E20&lt;=-E$6,"Large Harm",AND(E20&gt;=0,E20&lt;=E$4),"Trivial Benefit",AND(E20&lt;=E$5, E20&gt;=E$4),"Small Benefit",AND(E20&lt;=E$6, E20&gt;=E$5),"Moderate Benefit",E20&gt;=E$6,"Large Benefit")</f>
        <v>Trivial Harm</v>
      </c>
      <c r="F22" s="45" t="str">
        <f t="array" ref="F22">_xlfn.IFS(AND(F20&lt;=0,F20&gt;=-F$4),"Trivial Harm",AND(F20&gt;=-F$5, F20&lt;=-F$4),"Small Harm",AND(F20&gt;=-F$6, F20&lt;=-F$5),"Moderate Harm",F20&lt;=-F$6,"Large Harm",AND(F20&gt;=0,F20&lt;=F$4),"Trivial Benefit",AND(F20&lt;=F$5, F20&gt;=F$4),"Small Benefit",AND(F20&lt;=F$6, F20&gt;=F$5),"Moderate Benefit",F20&gt;=F$6,"Large Benefit")</f>
        <v>Trivial Harm</v>
      </c>
      <c r="G22" s="45" t="str">
        <f t="array" ref="G22">_xlfn.IFS(AND(G20&lt;=0,G20&gt;=-G$4),"Trivial Harm",AND(G20&gt;=-G$5, G20&lt;=-G$4),"Small Harm",AND(G20&gt;=-G$6, G20&lt;=-G$5),"Moderate Harm",G20&lt;=-G$6,"Large Harm",AND(G20&gt;=0,G20&lt;=G$4),"Trivial Benefit",AND(G20&lt;=G$5, G20&gt;=G$4),"Small Benefit",AND(G20&lt;=G$6, G20&gt;=G$5),"Moderate Benefit",G20&gt;=G$6,"Large Benefit")</f>
        <v>Trivial Harm</v>
      </c>
      <c r="H22" s="45" t="str">
        <f t="array" ref="H22">_xlfn.IFS(AND(H20&lt;=0,H20&gt;=-H$4),"Trivial Harm",AND(H20&gt;=-H$5, H20&lt;=-H$4),"Small Harm",AND(H20&gt;=-H$6, H20&lt;=-H$5),"Moderate Harm",H20&lt;=-H$6,"Large Harm",AND(H20&gt;=0,H20&lt;=H$4),"Trivial Benefit",AND(H20&lt;=H$5, H20&gt;=H$4),"Small Benefit",AND(H20&lt;=H$6, H20&gt;=H$5),"Moderate Benefit",H20&gt;=H$6,"Large Benefit")</f>
        <v>Trivial Harm</v>
      </c>
      <c r="I22" s="45" t="str">
        <f t="array" ref="I22">_xlfn.IFS(AND(I20&lt;=0,I20&gt;=-I$4),"Trivial Harm",AND(I20&gt;=-I$5, I20&lt;=-I$4),"Small Harm",AND(I20&gt;=-I$6, I20&lt;=-I$5),"Moderate Harm",I20&lt;=-I$6,"Large Harm",AND(I20&gt;=0,I20&lt;=I$4),"Trivial Benefit",AND(I20&lt;=I$5, I20&gt;=I$4),"Small Benefit",AND(I20&lt;=I$6, I20&gt;=I$5),"Moderate Benefit",I20&gt;=I$6,"Large Benefit")</f>
        <v>Trivial Harm</v>
      </c>
      <c r="J22" s="45" t="str">
        <f t="array" ref="J22">_xlfn.IFS(AND(J20&lt;=0,J20&gt;=-J$4),"Trivial Harm",AND(J20&gt;=-J$5, J20&lt;=-J$4),"Small Harm",AND(J20&gt;=-J$6, J20&lt;=-J$5),"Moderate Harm",J20&lt;=-J$6,"Large Harm",AND(J20&gt;=0,J20&lt;=J$4),"Trivial Benefit",AND(J20&lt;=J$5, J20&gt;=J$4),"Small Benefit",AND(J20&lt;=J$6, J20&gt;=J$5),"Moderate Benefit",J20&gt;=J$6,"Large Benefit")</f>
        <v>Trivial Harm</v>
      </c>
      <c r="K22" s="45" t="str">
        <f t="array" ref="K22">_xlfn.IFS(AND(K20&lt;=0,K20&gt;=-K$4),"Trivial Harm",AND(K20&gt;=-K$5, K20&lt;=-K$4),"Small Harm",AND(K20&gt;=-K$6, K20&lt;=-K$5),"Moderate Harm",K20&lt;=-K$6,"Large Harm",AND(K20&gt;=0,K20&lt;=K$4),"Trivial Benefit",AND(K20&lt;=K$5, K20&gt;=K$4),"Small Benefit",AND(K20&lt;=K$6, K20&gt;=K$5),"Moderate Benefit",K20&gt;=K$6,"Large Benefit")</f>
        <v>Trivial Harm</v>
      </c>
      <c r="L22" s="45" t="str">
        <f t="array" ref="L22">_xlfn.IFS(AND(L20&lt;=0,L20&gt;=-L$4),"Trivial Harm",AND(L20&gt;=-L$5, L20&lt;=-L$4),"Small Harm",AND(L20&gt;=-L$6, L20&lt;=-L$5),"Moderate Harm",L20&lt;=-L$6,"Large Harm",AND(L20&gt;=0,L20&lt;=L$4),"Trivial Benefit",AND(L20&lt;=L$5, L20&gt;=L$4),"Small Benefit",AND(L20&lt;=L$6, L20&gt;=L$5),"Moderate Benefit",L20&gt;=L$6,"Large Benefit")</f>
        <v>Trivial Harm</v>
      </c>
    </row>
    <row r="23" spans="1:12" x14ac:dyDescent="0.3">
      <c r="A23" s="96" t="s">
        <v>82</v>
      </c>
      <c r="B23" s="45">
        <f t="shared" ref="B23:K23" si="4">(B20/B$3)/1000</f>
        <v>0</v>
      </c>
      <c r="C23" s="45">
        <f t="shared" si="4"/>
        <v>0</v>
      </c>
      <c r="D23" s="45">
        <f t="shared" si="4"/>
        <v>0</v>
      </c>
      <c r="E23" s="45">
        <f t="shared" si="4"/>
        <v>0</v>
      </c>
      <c r="F23" s="45">
        <f t="shared" si="4"/>
        <v>0</v>
      </c>
      <c r="G23" s="45">
        <f t="shared" si="4"/>
        <v>0</v>
      </c>
      <c r="H23" s="45">
        <f t="shared" si="4"/>
        <v>0</v>
      </c>
      <c r="I23" s="45">
        <f t="shared" si="4"/>
        <v>0</v>
      </c>
      <c r="J23" s="45">
        <f t="shared" si="4"/>
        <v>0</v>
      </c>
      <c r="K23" s="45">
        <f t="shared" si="4"/>
        <v>0</v>
      </c>
      <c r="L23" s="45">
        <f>SUM(B23:K23)</f>
        <v>0</v>
      </c>
    </row>
    <row r="24" spans="1:12" x14ac:dyDescent="0.3">
      <c r="A24" s="4" t="s">
        <v>134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x14ac:dyDescent="0.3">
      <c r="A25" s="4" t="s">
        <v>77</v>
      </c>
    </row>
    <row r="26" spans="1:12" x14ac:dyDescent="0.3">
      <c r="A26" s="4" t="s">
        <v>81</v>
      </c>
      <c r="B26" s="45" t="str">
        <f t="array" ref="B26">_xlfn.IFS(AND(B24&lt;=0,B24&gt;=-B$4),"Trivial Harm",AND(B24&gt;=-B$5, B24&lt;=-B$4),"Small Harm",AND(B24&gt;=-B$6, B24&lt;=-B$5),"Moderate Harm",B24&lt;=-B$6,"Large Harm",AND(B24&gt;=0,B24&lt;=B$4),"Trivial Benefit",AND(B24&lt;=B$5, B24&gt;=B$4),"Small Benefit",AND(B24&lt;=B$6, B24&gt;=B$5),"Moderate Benefit",B24&gt;=B$6,"Large Benefit")</f>
        <v>Trivial Harm</v>
      </c>
      <c r="C26" s="45" t="str">
        <f t="array" ref="C26">_xlfn.IFS(AND(C24&lt;=0,C24&gt;=-C$4),"Trivial Harm",AND(C24&gt;=-C$5, C24&lt;=-C$4),"Small Harm",AND(C24&gt;=-C$6, C24&lt;=-C$5),"Moderate Harm",C24&lt;=-C$6,"Large Harm",AND(C24&gt;=0,C24&lt;=C$4),"Trivial Benefit",AND(C24&lt;=C$5, C24&gt;=C$4),"Small Benefit",AND(C24&lt;=C$6, C24&gt;=C$5),"Moderate Benefit",C24&gt;=C$6,"Large Benefit")</f>
        <v>Trivial Harm</v>
      </c>
      <c r="D26" s="45" t="str">
        <f t="array" ref="D26">_xlfn.IFS(AND(D24&lt;=0,D24&gt;=-D$4),"Trivial Harm",AND(D24&gt;=-D$5, D24&lt;=-D$4),"Small Harm",AND(D24&gt;=-D$6, D24&lt;=-D$5),"Moderate Harm",D24&lt;=-D$6,"Large Harm",AND(D24&gt;=0,D24&lt;=D$4),"Trivial Benefit",AND(D24&lt;=D$5, D24&gt;=D$4),"Small Benefit",AND(D24&lt;=D$6, D24&gt;=D$5),"Moderate Benefit",D24&gt;=D$6,"Large Benefit")</f>
        <v>Trivial Harm</v>
      </c>
      <c r="E26" s="45" t="str">
        <f t="array" ref="E26">_xlfn.IFS(AND(E24&lt;=0,E24&gt;=-E$4),"Trivial Harm",AND(E24&gt;=-E$5, E24&lt;=-E$4),"Small Harm",AND(E24&gt;=-E$6, E24&lt;=-E$5),"Moderate Harm",E24&lt;=-E$6,"Large Harm",AND(E24&gt;=0,E24&lt;=E$4),"Trivial Benefit",AND(E24&lt;=E$5, E24&gt;=E$4),"Small Benefit",AND(E24&lt;=E$6, E24&gt;=E$5),"Moderate Benefit",E24&gt;=E$6,"Large Benefit")</f>
        <v>Trivial Harm</v>
      </c>
      <c r="F26" s="45" t="str">
        <f t="array" ref="F26">_xlfn.IFS(AND(F24&lt;=0,F24&gt;=-F$4),"Trivial Harm",AND(F24&gt;=-F$5, F24&lt;=-F$4),"Small Harm",AND(F24&gt;=-F$6, F24&lt;=-F$5),"Moderate Harm",F24&lt;=-F$6,"Large Harm",AND(F24&gt;=0,F24&lt;=F$4),"Trivial Benefit",AND(F24&lt;=F$5, F24&gt;=F$4),"Small Benefit",AND(F24&lt;=F$6, F24&gt;=F$5),"Moderate Benefit",F24&gt;=F$6,"Large Benefit")</f>
        <v>Trivial Harm</v>
      </c>
      <c r="G26" s="45" t="str">
        <f t="array" ref="G26">_xlfn.IFS(AND(G24&lt;=0,G24&gt;=-G$4),"Trivial Harm",AND(G24&gt;=-G$5, G24&lt;=-G$4),"Small Harm",AND(G24&gt;=-G$6, G24&lt;=-G$5),"Moderate Harm",G24&lt;=-G$6,"Large Harm",AND(G24&gt;=0,G24&lt;=G$4),"Trivial Benefit",AND(G24&lt;=G$5, G24&gt;=G$4),"Small Benefit",AND(G24&lt;=G$6, G24&gt;=G$5),"Moderate Benefit",G24&gt;=G$6,"Large Benefit")</f>
        <v>Trivial Harm</v>
      </c>
      <c r="H26" s="45" t="str">
        <f t="array" ref="H26">_xlfn.IFS(AND(H24&lt;=0,H24&gt;=-H$4),"Trivial Harm",AND(H24&gt;=-H$5, H24&lt;=-H$4),"Small Harm",AND(H24&gt;=-H$6, H24&lt;=-H$5),"Moderate Harm",H24&lt;=-H$6,"Large Harm",AND(H24&gt;=0,H24&lt;=H$4),"Trivial Benefit",AND(H24&lt;=H$5, H24&gt;=H$4),"Small Benefit",AND(H24&lt;=H$6, H24&gt;=H$5),"Moderate Benefit",H24&gt;=H$6,"Large Benefit")</f>
        <v>Trivial Harm</v>
      </c>
      <c r="I26" s="45" t="str">
        <f t="array" ref="I26">_xlfn.IFS(AND(I24&lt;=0,I24&gt;=-I$4),"Trivial Harm",AND(I24&gt;=-I$5, I24&lt;=-I$4),"Small Harm",AND(I24&gt;=-I$6, I24&lt;=-I$5),"Moderate Harm",I24&lt;=-I$6,"Large Harm",AND(I24&gt;=0,I24&lt;=I$4),"Trivial Benefit",AND(I24&lt;=I$5, I24&gt;=I$4),"Small Benefit",AND(I24&lt;=I$6, I24&gt;=I$5),"Moderate Benefit",I24&gt;=I$6,"Large Benefit")</f>
        <v>Trivial Harm</v>
      </c>
      <c r="J26" s="45" t="str">
        <f t="array" ref="J26">_xlfn.IFS(AND(J24&lt;=0,J24&gt;=-J$4),"Trivial Harm",AND(J24&gt;=-J$5, J24&lt;=-J$4),"Small Harm",AND(J24&gt;=-J$6, J24&lt;=-J$5),"Moderate Harm",J24&lt;=-J$6,"Large Harm",AND(J24&gt;=0,J24&lt;=J$4),"Trivial Benefit",AND(J24&lt;=J$5, J24&gt;=J$4),"Small Benefit",AND(J24&lt;=J$6, J24&gt;=J$5),"Moderate Benefit",J24&gt;=J$6,"Large Benefit")</f>
        <v>Trivial Harm</v>
      </c>
      <c r="K26" s="45" t="str">
        <f t="array" ref="K26">_xlfn.IFS(AND(K24&lt;=0,K24&gt;=-K$4),"Trivial Harm",AND(K24&gt;=-K$5, K24&lt;=-K$4),"Small Harm",AND(K24&gt;=-K$6, K24&lt;=-K$5),"Moderate Harm",K24&lt;=-K$6,"Large Harm",AND(K24&gt;=0,K24&lt;=K$4),"Trivial Benefit",AND(K24&lt;=K$5, K24&gt;=K$4),"Small Benefit",AND(K24&lt;=K$6, K24&gt;=K$5),"Moderate Benefit",K24&gt;=K$6,"Large Benefit")</f>
        <v>Trivial Harm</v>
      </c>
      <c r="L26" s="45" t="str">
        <f t="array" ref="L26">_xlfn.IFS(AND(L24&lt;=0,L24&gt;=-L$4),"Trivial Harm",AND(L24&gt;=-L$5, L24&lt;=-L$4),"Small Harm",AND(L24&gt;=-L$6, L24&lt;=-L$5),"Moderate Harm",L24&lt;=-L$6,"Large Harm",AND(L24&gt;=0,L24&lt;=L$4),"Trivial Benefit",AND(L24&lt;=L$5, L24&gt;=L$4),"Small Benefit",AND(L24&lt;=L$6, L24&gt;=L$5),"Moderate Benefit",L24&gt;=L$6,"Large Benefit")</f>
        <v>Trivial Harm</v>
      </c>
    </row>
    <row r="27" spans="1:12" x14ac:dyDescent="0.3">
      <c r="A27" s="96" t="s">
        <v>82</v>
      </c>
      <c r="B27" s="45">
        <f t="shared" ref="B27:K27" si="5">(B24/B$3)/1000</f>
        <v>0</v>
      </c>
      <c r="C27" s="45">
        <f t="shared" si="5"/>
        <v>0</v>
      </c>
      <c r="D27" s="45">
        <f t="shared" si="5"/>
        <v>0</v>
      </c>
      <c r="E27" s="45">
        <f t="shared" si="5"/>
        <v>0</v>
      </c>
      <c r="F27" s="45">
        <f t="shared" si="5"/>
        <v>0</v>
      </c>
      <c r="G27" s="45">
        <f t="shared" si="5"/>
        <v>0</v>
      </c>
      <c r="H27" s="45">
        <f t="shared" si="5"/>
        <v>0</v>
      </c>
      <c r="I27" s="45">
        <f t="shared" si="5"/>
        <v>0</v>
      </c>
      <c r="J27" s="45">
        <f t="shared" si="5"/>
        <v>0</v>
      </c>
      <c r="K27" s="45">
        <f t="shared" si="5"/>
        <v>0</v>
      </c>
      <c r="L27" s="45">
        <f>SUM(B27:K27)</f>
        <v>0</v>
      </c>
    </row>
    <row r="28" spans="1:12" x14ac:dyDescent="0.3">
      <c r="A28" s="4" t="s">
        <v>135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x14ac:dyDescent="0.3">
      <c r="A29" s="4" t="s">
        <v>77</v>
      </c>
    </row>
    <row r="30" spans="1:12" x14ac:dyDescent="0.3">
      <c r="A30" s="4" t="s">
        <v>81</v>
      </c>
      <c r="B30" s="45" t="str">
        <f t="array" ref="B30">_xlfn.IFS(AND(B28&lt;=0,B28&gt;=-B$4),"Trivial Harm",AND(B28&gt;=-B$5, B28&lt;=-B$4),"Small Harm",AND(B28&gt;=-B$6, B28&lt;=-B$5),"Moderate Harm",B28&lt;=-B$6,"Large Harm",AND(B28&gt;=0,B28&lt;=B$4),"Trivial Benefit",AND(B28&lt;=B$5, B28&gt;=B$4),"Small Benefit",AND(B28&lt;=B$6, B28&gt;=B$5),"Moderate Benefit",B28&gt;=B$6,"Large Benefit")</f>
        <v>Trivial Harm</v>
      </c>
      <c r="C30" s="45" t="str">
        <f t="array" ref="C30">_xlfn.IFS(AND(C28&lt;=0,C28&gt;=-C$4),"Trivial Harm",AND(C28&gt;=-C$5, C28&lt;=-C$4),"Small Harm",AND(C28&gt;=-C$6, C28&lt;=-C$5),"Moderate Harm",C28&lt;=-C$6,"Large Harm",AND(C28&gt;=0,C28&lt;=C$4),"Trivial Benefit",AND(C28&lt;=C$5, C28&gt;=C$4),"Small Benefit",AND(C28&lt;=C$6, C28&gt;=C$5),"Moderate Benefit",C28&gt;=C$6,"Large Benefit")</f>
        <v>Trivial Harm</v>
      </c>
      <c r="D30" s="45" t="str">
        <f t="array" ref="D30">_xlfn.IFS(AND(D28&lt;=0,D28&gt;=-D$4),"Trivial Harm",AND(D28&gt;=-D$5, D28&lt;=-D$4),"Small Harm",AND(D28&gt;=-D$6, D28&lt;=-D$5),"Moderate Harm",D28&lt;=-D$6,"Large Harm",AND(D28&gt;=0,D28&lt;=D$4),"Trivial Benefit",AND(D28&lt;=D$5, D28&gt;=D$4),"Small Benefit",AND(D28&lt;=D$6, D28&gt;=D$5),"Moderate Benefit",D28&gt;=D$6,"Large Benefit")</f>
        <v>Trivial Harm</v>
      </c>
      <c r="E30" s="45" t="str">
        <f t="array" ref="E30">_xlfn.IFS(AND(E28&lt;=0,E28&gt;=-E$4),"Trivial Harm",AND(E28&gt;=-E$5, E28&lt;=-E$4),"Small Harm",AND(E28&gt;=-E$6, E28&lt;=-E$5),"Moderate Harm",E28&lt;=-E$6,"Large Harm",AND(E28&gt;=0,E28&lt;=E$4),"Trivial Benefit",AND(E28&lt;=E$5, E28&gt;=E$4),"Small Benefit",AND(E28&lt;=E$6, E28&gt;=E$5),"Moderate Benefit",E28&gt;=E$6,"Large Benefit")</f>
        <v>Trivial Harm</v>
      </c>
      <c r="F30" s="45" t="str">
        <f t="array" ref="F30">_xlfn.IFS(AND(F28&lt;=0,F28&gt;=-F$4),"Trivial Harm",AND(F28&gt;=-F$5, F28&lt;=-F$4),"Small Harm",AND(F28&gt;=-F$6, F28&lt;=-F$5),"Moderate Harm",F28&lt;=-F$6,"Large Harm",AND(F28&gt;=0,F28&lt;=F$4),"Trivial Benefit",AND(F28&lt;=F$5, F28&gt;=F$4),"Small Benefit",AND(F28&lt;=F$6, F28&gt;=F$5),"Moderate Benefit",F28&gt;=F$6,"Large Benefit")</f>
        <v>Trivial Harm</v>
      </c>
      <c r="G30" s="45" t="str">
        <f t="array" ref="G30">_xlfn.IFS(AND(G28&lt;=0,G28&gt;=-G$4),"Trivial Harm",AND(G28&gt;=-G$5, G28&lt;=-G$4),"Small Harm",AND(G28&gt;=-G$6, G28&lt;=-G$5),"Moderate Harm",G28&lt;=-G$6,"Large Harm",AND(G28&gt;=0,G28&lt;=G$4),"Trivial Benefit",AND(G28&lt;=G$5, G28&gt;=G$4),"Small Benefit",AND(G28&lt;=G$6, G28&gt;=G$5),"Moderate Benefit",G28&gt;=G$6,"Large Benefit")</f>
        <v>Trivial Harm</v>
      </c>
      <c r="H30" s="45" t="str">
        <f t="array" ref="H30">_xlfn.IFS(AND(H28&lt;=0,H28&gt;=-H$4),"Trivial Harm",AND(H28&gt;=-H$5, H28&lt;=-H$4),"Small Harm",AND(H28&gt;=-H$6, H28&lt;=-H$5),"Moderate Harm",H28&lt;=-H$6,"Large Harm",AND(H28&gt;=0,H28&lt;=H$4),"Trivial Benefit",AND(H28&lt;=H$5, H28&gt;=H$4),"Small Benefit",AND(H28&lt;=H$6, H28&gt;=H$5),"Moderate Benefit",H28&gt;=H$6,"Large Benefit")</f>
        <v>Trivial Harm</v>
      </c>
      <c r="I30" s="45" t="str">
        <f t="array" ref="I30">_xlfn.IFS(AND(I28&lt;=0,I28&gt;=-I$4),"Trivial Harm",AND(I28&gt;=-I$5, I28&lt;=-I$4),"Small Harm",AND(I28&gt;=-I$6, I28&lt;=-I$5),"Moderate Harm",I28&lt;=-I$6,"Large Harm",AND(I28&gt;=0,I28&lt;=I$4),"Trivial Benefit",AND(I28&lt;=I$5, I28&gt;=I$4),"Small Benefit",AND(I28&lt;=I$6, I28&gt;=I$5),"Moderate Benefit",I28&gt;=I$6,"Large Benefit")</f>
        <v>Trivial Harm</v>
      </c>
      <c r="J30" s="45" t="str">
        <f t="array" ref="J30">_xlfn.IFS(AND(J28&lt;=0,J28&gt;=-J$4),"Trivial Harm",AND(J28&gt;=-J$5, J28&lt;=-J$4),"Small Harm",AND(J28&gt;=-J$6, J28&lt;=-J$5),"Moderate Harm",J28&lt;=-J$6,"Large Harm",AND(J28&gt;=0,J28&lt;=J$4),"Trivial Benefit",AND(J28&lt;=J$5, J28&gt;=J$4),"Small Benefit",AND(J28&lt;=J$6, J28&gt;=J$5),"Moderate Benefit",J28&gt;=J$6,"Large Benefit")</f>
        <v>Trivial Harm</v>
      </c>
      <c r="K30" s="45" t="str">
        <f t="array" ref="K30">_xlfn.IFS(AND(K28&lt;=0,K28&gt;=-K$4),"Trivial Harm",AND(K28&gt;=-K$5, K28&lt;=-K$4),"Small Harm",AND(K28&gt;=-K$6, K28&lt;=-K$5),"Moderate Harm",K28&lt;=-K$6,"Large Harm",AND(K28&gt;=0,K28&lt;=K$4),"Trivial Benefit",AND(K28&lt;=K$5, K28&gt;=K$4),"Small Benefit",AND(K28&lt;=K$6, K28&gt;=K$5),"Moderate Benefit",K28&gt;=K$6,"Large Benefit")</f>
        <v>Trivial Harm</v>
      </c>
      <c r="L30" s="45" t="str">
        <f t="array" ref="L30">_xlfn.IFS(AND(L28&lt;=0,L28&gt;=-L$4),"Trivial Harm",AND(L28&gt;=-L$5, L28&lt;=-L$4),"Small Harm",AND(L28&gt;=-L$6, L28&lt;=-L$5),"Moderate Harm",L28&lt;=-L$6,"Large Harm",AND(L28&gt;=0,L28&lt;=L$4),"Trivial Benefit",AND(L28&lt;=L$5, L28&gt;=L$4),"Small Benefit",AND(L28&lt;=L$6, L28&gt;=L$5),"Moderate Benefit",L28&gt;=L$6,"Large Benefit")</f>
        <v>Trivial Harm</v>
      </c>
    </row>
    <row r="31" spans="1:12" x14ac:dyDescent="0.3">
      <c r="A31" s="96" t="s">
        <v>82</v>
      </c>
      <c r="B31" s="45">
        <f t="shared" ref="B31:K31" si="6">(B28/B$3)/1000</f>
        <v>0</v>
      </c>
      <c r="C31" s="45">
        <f t="shared" si="6"/>
        <v>0</v>
      </c>
      <c r="D31" s="45">
        <f t="shared" si="6"/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 t="shared" si="6"/>
        <v>0</v>
      </c>
      <c r="J31" s="45">
        <f t="shared" si="6"/>
        <v>0</v>
      </c>
      <c r="K31" s="45">
        <f t="shared" si="6"/>
        <v>0</v>
      </c>
      <c r="L31" s="45">
        <f>SUM(B31:K31)</f>
        <v>0</v>
      </c>
    </row>
    <row r="32" spans="1:12" x14ac:dyDescent="0.3">
      <c r="A32" s="4" t="s">
        <v>136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x14ac:dyDescent="0.3">
      <c r="A33" s="4" t="s">
        <v>77</v>
      </c>
    </row>
    <row r="34" spans="1:12" x14ac:dyDescent="0.3">
      <c r="A34" s="4" t="s">
        <v>81</v>
      </c>
      <c r="B34" s="45" t="str">
        <f t="array" ref="B34">_xlfn.IFS(AND(B32&lt;=0,B32&gt;=-B$4),"Trivial Harm",AND(B32&gt;=-B$5, B32&lt;=-B$4),"Small Harm",AND(B32&gt;=-B$6, B32&lt;=-B$5),"Moderate Harm",B32&lt;=-B$6,"Large Harm",AND(B32&gt;=0,B32&lt;=B$4),"Trivial Benefit",AND(B32&lt;=B$5, B32&gt;=B$4),"Small Benefit",AND(B32&lt;=B$6, B32&gt;=B$5),"Moderate Benefit",B32&gt;=B$6,"Large Benefit")</f>
        <v>Trivial Harm</v>
      </c>
      <c r="C34" s="45" t="str">
        <f t="array" ref="C34">_xlfn.IFS(AND(C32&lt;=0,C32&gt;=-C$4),"Trivial Harm",AND(C32&gt;=-C$5, C32&lt;=-C$4),"Small Harm",AND(C32&gt;=-C$6, C32&lt;=-C$5),"Moderate Harm",C32&lt;=-C$6,"Large Harm",AND(C32&gt;=0,C32&lt;=C$4),"Trivial Benefit",AND(C32&lt;=C$5, C32&gt;=C$4),"Small Benefit",AND(C32&lt;=C$6, C32&gt;=C$5),"Moderate Benefit",C32&gt;=C$6,"Large Benefit")</f>
        <v>Trivial Harm</v>
      </c>
      <c r="D34" s="45" t="str">
        <f t="array" ref="D34">_xlfn.IFS(AND(D32&lt;=0,D32&gt;=-D$4),"Trivial Harm",AND(D32&gt;=-D$5, D32&lt;=-D$4),"Small Harm",AND(D32&gt;=-D$6, D32&lt;=-D$5),"Moderate Harm",D32&lt;=-D$6,"Large Harm",AND(D32&gt;=0,D32&lt;=D$4),"Trivial Benefit",AND(D32&lt;=D$5, D32&gt;=D$4),"Small Benefit",AND(D32&lt;=D$6, D32&gt;=D$5),"Moderate Benefit",D32&gt;=D$6,"Large Benefit")</f>
        <v>Trivial Harm</v>
      </c>
      <c r="E34" s="45" t="str">
        <f t="array" ref="E34">_xlfn.IFS(AND(E32&lt;=0,E32&gt;=-E$4),"Trivial Harm",AND(E32&gt;=-E$5, E32&lt;=-E$4),"Small Harm",AND(E32&gt;=-E$6, E32&lt;=-E$5),"Moderate Harm",E32&lt;=-E$6,"Large Harm",AND(E32&gt;=0,E32&lt;=E$4),"Trivial Benefit",AND(E32&lt;=E$5, E32&gt;=E$4),"Small Benefit",AND(E32&lt;=E$6, E32&gt;=E$5),"Moderate Benefit",E32&gt;=E$6,"Large Benefit")</f>
        <v>Trivial Harm</v>
      </c>
      <c r="F34" s="45" t="str">
        <f t="array" ref="F34">_xlfn.IFS(AND(F32&lt;=0,F32&gt;=-F$4),"Trivial Harm",AND(F32&gt;=-F$5, F32&lt;=-F$4),"Small Harm",AND(F32&gt;=-F$6, F32&lt;=-F$5),"Moderate Harm",F32&lt;=-F$6,"Large Harm",AND(F32&gt;=0,F32&lt;=F$4),"Trivial Benefit",AND(F32&lt;=F$5, F32&gt;=F$4),"Small Benefit",AND(F32&lt;=F$6, F32&gt;=F$5),"Moderate Benefit",F32&gt;=F$6,"Large Benefit")</f>
        <v>Trivial Harm</v>
      </c>
      <c r="G34" s="45" t="str">
        <f t="array" ref="G34">_xlfn.IFS(AND(G32&lt;=0,G32&gt;=-G$4),"Trivial Harm",AND(G32&gt;=-G$5, G32&lt;=-G$4),"Small Harm",AND(G32&gt;=-G$6, G32&lt;=-G$5),"Moderate Harm",G32&lt;=-G$6,"Large Harm",AND(G32&gt;=0,G32&lt;=G$4),"Trivial Benefit",AND(G32&lt;=G$5, G32&gt;=G$4),"Small Benefit",AND(G32&lt;=G$6, G32&gt;=G$5),"Moderate Benefit",G32&gt;=G$6,"Large Benefit")</f>
        <v>Trivial Harm</v>
      </c>
      <c r="H34" s="45" t="str">
        <f t="array" ref="H34">_xlfn.IFS(AND(H32&lt;=0,H32&gt;=-H$4),"Trivial Harm",AND(H32&gt;=-H$5, H32&lt;=-H$4),"Small Harm",AND(H32&gt;=-H$6, H32&lt;=-H$5),"Moderate Harm",H32&lt;=-H$6,"Large Harm",AND(H32&gt;=0,H32&lt;=H$4),"Trivial Benefit",AND(H32&lt;=H$5, H32&gt;=H$4),"Small Benefit",AND(H32&lt;=H$6, H32&gt;=H$5),"Moderate Benefit",H32&gt;=H$6,"Large Benefit")</f>
        <v>Trivial Harm</v>
      </c>
      <c r="I34" s="45" t="str">
        <f t="array" ref="I34">_xlfn.IFS(AND(I32&lt;=0,I32&gt;=-I$4),"Trivial Harm",AND(I32&gt;=-I$5, I32&lt;=-I$4),"Small Harm",AND(I32&gt;=-I$6, I32&lt;=-I$5),"Moderate Harm",I32&lt;=-I$6,"Large Harm",AND(I32&gt;=0,I32&lt;=I$4),"Trivial Benefit",AND(I32&lt;=I$5, I32&gt;=I$4),"Small Benefit",AND(I32&lt;=I$6, I32&gt;=I$5),"Moderate Benefit",I32&gt;=I$6,"Large Benefit")</f>
        <v>Trivial Harm</v>
      </c>
      <c r="J34" s="45" t="str">
        <f t="array" ref="J34">_xlfn.IFS(AND(J32&lt;=0,J32&gt;=-J$4),"Trivial Harm",AND(J32&gt;=-J$5, J32&lt;=-J$4),"Small Harm",AND(J32&gt;=-J$6, J32&lt;=-J$5),"Moderate Harm",J32&lt;=-J$6,"Large Harm",AND(J32&gt;=0,J32&lt;=J$4),"Trivial Benefit",AND(J32&lt;=J$5, J32&gt;=J$4),"Small Benefit",AND(J32&lt;=J$6, J32&gt;=J$5),"Moderate Benefit",J32&gt;=J$6,"Large Benefit")</f>
        <v>Trivial Harm</v>
      </c>
      <c r="K34" s="45" t="str">
        <f t="array" ref="K34">_xlfn.IFS(AND(K32&lt;=0,K32&gt;=-K$4),"Trivial Harm",AND(K32&gt;=-K$5, K32&lt;=-K$4),"Small Harm",AND(K32&gt;=-K$6, K32&lt;=-K$5),"Moderate Harm",K32&lt;=-K$6,"Large Harm",AND(K32&gt;=0,K32&lt;=K$4),"Trivial Benefit",AND(K32&lt;=K$5, K32&gt;=K$4),"Small Benefit",AND(K32&lt;=K$6, K32&gt;=K$5),"Moderate Benefit",K32&gt;=K$6,"Large Benefit")</f>
        <v>Trivial Harm</v>
      </c>
      <c r="L34" s="45" t="str">
        <f t="array" ref="L34">_xlfn.IFS(AND(L32&lt;=0,L32&gt;=-L$4),"Trivial Harm",AND(L32&gt;=-L$5, L32&lt;=-L$4),"Small Harm",AND(L32&gt;=-L$6, L32&lt;=-L$5),"Moderate Harm",L32&lt;=-L$6,"Large Harm",AND(L32&gt;=0,L32&lt;=L$4),"Trivial Benefit",AND(L32&lt;=L$5, L32&gt;=L$4),"Small Benefit",AND(L32&lt;=L$6, L32&gt;=L$5),"Moderate Benefit",L32&gt;=L$6,"Large Benefit")</f>
        <v>Trivial Harm</v>
      </c>
    </row>
    <row r="35" spans="1:12" x14ac:dyDescent="0.3">
      <c r="A35" s="96" t="s">
        <v>82</v>
      </c>
      <c r="B35" s="45">
        <f t="shared" ref="B35:K35" si="7">(B32/B$3)/1000</f>
        <v>0</v>
      </c>
      <c r="C35" s="45">
        <f t="shared" si="7"/>
        <v>0</v>
      </c>
      <c r="D35" s="45">
        <f t="shared" si="7"/>
        <v>0</v>
      </c>
      <c r="E35" s="45">
        <f t="shared" si="7"/>
        <v>0</v>
      </c>
      <c r="F35" s="45">
        <f t="shared" si="7"/>
        <v>0</v>
      </c>
      <c r="G35" s="45">
        <f t="shared" si="7"/>
        <v>0</v>
      </c>
      <c r="H35" s="45">
        <f t="shared" si="7"/>
        <v>0</v>
      </c>
      <c r="I35" s="45">
        <f t="shared" si="7"/>
        <v>0</v>
      </c>
      <c r="J35" s="45">
        <f t="shared" si="7"/>
        <v>0</v>
      </c>
      <c r="K35" s="45">
        <f t="shared" si="7"/>
        <v>0</v>
      </c>
      <c r="L35" s="45">
        <f>SUM(B35:K35)</f>
        <v>0</v>
      </c>
    </row>
    <row r="36" spans="1:12" x14ac:dyDescent="0.3">
      <c r="A36" s="4" t="s">
        <v>137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x14ac:dyDescent="0.3">
      <c r="A37" s="4" t="s">
        <v>77</v>
      </c>
    </row>
    <row r="38" spans="1:12" x14ac:dyDescent="0.3">
      <c r="A38" s="4" t="s">
        <v>81</v>
      </c>
      <c r="B38" s="45" t="str">
        <f t="array" ref="B38">_xlfn.IFS(AND(B36&lt;=0,B36&gt;=-B$4),"Trivial Harm",AND(B36&gt;=-B$5, B36&lt;=-B$4),"Small Harm",AND(B36&gt;=-B$6, B36&lt;=-B$5),"Moderate Harm",B36&lt;=-B$6,"Large Harm",AND(B36&gt;=0,B36&lt;=B$4),"Trivial Benefit",AND(B36&lt;=B$5, B36&gt;=B$4),"Small Benefit",AND(B36&lt;=B$6, B36&gt;=B$5),"Moderate Benefit",B36&gt;=B$6,"Large Benefit")</f>
        <v>Trivial Harm</v>
      </c>
      <c r="C38" s="45" t="str">
        <f t="array" ref="C38">_xlfn.IFS(AND(C36&lt;=0,C36&gt;=-C$4),"Trivial Harm",AND(C36&gt;=-C$5, C36&lt;=-C$4),"Small Harm",AND(C36&gt;=-C$6, C36&lt;=-C$5),"Moderate Harm",C36&lt;=-C$6,"Large Harm",AND(C36&gt;=0,C36&lt;=C$4),"Trivial Benefit",AND(C36&lt;=C$5, C36&gt;=C$4),"Small Benefit",AND(C36&lt;=C$6, C36&gt;=C$5),"Moderate Benefit",C36&gt;=C$6,"Large Benefit")</f>
        <v>Trivial Harm</v>
      </c>
      <c r="D38" s="45" t="str">
        <f t="array" ref="D38">_xlfn.IFS(AND(D36&lt;=0,D36&gt;=-D$4),"Trivial Harm",AND(D36&gt;=-D$5, D36&lt;=-D$4),"Small Harm",AND(D36&gt;=-D$6, D36&lt;=-D$5),"Moderate Harm",D36&lt;=-D$6,"Large Harm",AND(D36&gt;=0,D36&lt;=D$4),"Trivial Benefit",AND(D36&lt;=D$5, D36&gt;=D$4),"Small Benefit",AND(D36&lt;=D$6, D36&gt;=D$5),"Moderate Benefit",D36&gt;=D$6,"Large Benefit")</f>
        <v>Trivial Harm</v>
      </c>
      <c r="E38" s="45" t="str">
        <f t="array" ref="E38">_xlfn.IFS(AND(E36&lt;=0,E36&gt;=-E$4),"Trivial Harm",AND(E36&gt;=-E$5, E36&lt;=-E$4),"Small Harm",AND(E36&gt;=-E$6, E36&lt;=-E$5),"Moderate Harm",E36&lt;=-E$6,"Large Harm",AND(E36&gt;=0,E36&lt;=E$4),"Trivial Benefit",AND(E36&lt;=E$5, E36&gt;=E$4),"Small Benefit",AND(E36&lt;=E$6, E36&gt;=E$5),"Moderate Benefit",E36&gt;=E$6,"Large Benefit")</f>
        <v>Trivial Harm</v>
      </c>
      <c r="F38" s="45" t="str">
        <f t="array" ref="F38">_xlfn.IFS(AND(F36&lt;=0,F36&gt;=-F$4),"Trivial Harm",AND(F36&gt;=-F$5, F36&lt;=-F$4),"Small Harm",AND(F36&gt;=-F$6, F36&lt;=-F$5),"Moderate Harm",F36&lt;=-F$6,"Large Harm",AND(F36&gt;=0,F36&lt;=F$4),"Trivial Benefit",AND(F36&lt;=F$5, F36&gt;=F$4),"Small Benefit",AND(F36&lt;=F$6, F36&gt;=F$5),"Moderate Benefit",F36&gt;=F$6,"Large Benefit")</f>
        <v>Trivial Harm</v>
      </c>
      <c r="G38" s="45" t="str">
        <f t="array" ref="G38">_xlfn.IFS(AND(G36&lt;=0,G36&gt;=-G$4),"Trivial Harm",AND(G36&gt;=-G$5, G36&lt;=-G$4),"Small Harm",AND(G36&gt;=-G$6, G36&lt;=-G$5),"Moderate Harm",G36&lt;=-G$6,"Large Harm",AND(G36&gt;=0,G36&lt;=G$4),"Trivial Benefit",AND(G36&lt;=G$5, G36&gt;=G$4),"Small Benefit",AND(G36&lt;=G$6, G36&gt;=G$5),"Moderate Benefit",G36&gt;=G$6,"Large Benefit")</f>
        <v>Trivial Harm</v>
      </c>
      <c r="H38" s="45" t="str">
        <f t="array" ref="H38">_xlfn.IFS(AND(H36&lt;=0,H36&gt;=-H$4),"Trivial Harm",AND(H36&gt;=-H$5, H36&lt;=-H$4),"Small Harm",AND(H36&gt;=-H$6, H36&lt;=-H$5),"Moderate Harm",H36&lt;=-H$6,"Large Harm",AND(H36&gt;=0,H36&lt;=H$4),"Trivial Benefit",AND(H36&lt;=H$5, H36&gt;=H$4),"Small Benefit",AND(H36&lt;=H$6, H36&gt;=H$5),"Moderate Benefit",H36&gt;=H$6,"Large Benefit")</f>
        <v>Trivial Harm</v>
      </c>
      <c r="I38" s="45" t="str">
        <f t="array" ref="I38">_xlfn.IFS(AND(I36&lt;=0,I36&gt;=-I$4),"Trivial Harm",AND(I36&gt;=-I$5, I36&lt;=-I$4),"Small Harm",AND(I36&gt;=-I$6, I36&lt;=-I$5),"Moderate Harm",I36&lt;=-I$6,"Large Harm",AND(I36&gt;=0,I36&lt;=I$4),"Trivial Benefit",AND(I36&lt;=I$5, I36&gt;=I$4),"Small Benefit",AND(I36&lt;=I$6, I36&gt;=I$5),"Moderate Benefit",I36&gt;=I$6,"Large Benefit")</f>
        <v>Trivial Harm</v>
      </c>
      <c r="J38" s="45" t="str">
        <f t="array" ref="J38">_xlfn.IFS(AND(J36&lt;=0,J36&gt;=-J$4),"Trivial Harm",AND(J36&gt;=-J$5, J36&lt;=-J$4),"Small Harm",AND(J36&gt;=-J$6, J36&lt;=-J$5),"Moderate Harm",J36&lt;=-J$6,"Large Harm",AND(J36&gt;=0,J36&lt;=J$4),"Trivial Benefit",AND(J36&lt;=J$5, J36&gt;=J$4),"Small Benefit",AND(J36&lt;=J$6, J36&gt;=J$5),"Moderate Benefit",J36&gt;=J$6,"Large Benefit")</f>
        <v>Trivial Harm</v>
      </c>
      <c r="K38" s="45" t="str">
        <f t="array" ref="K38">_xlfn.IFS(AND(K36&lt;=0,K36&gt;=-K$4),"Trivial Harm",AND(K36&gt;=-K$5, K36&lt;=-K$4),"Small Harm",AND(K36&gt;=-K$6, K36&lt;=-K$5),"Moderate Harm",K36&lt;=-K$6,"Large Harm",AND(K36&gt;=0,K36&lt;=K$4),"Trivial Benefit",AND(K36&lt;=K$5, K36&gt;=K$4),"Small Benefit",AND(K36&lt;=K$6, K36&gt;=K$5),"Moderate Benefit",K36&gt;=K$6,"Large Benefit")</f>
        <v>Trivial Harm</v>
      </c>
      <c r="L38" s="45" t="str">
        <f t="array" ref="L38">_xlfn.IFS(AND(L36&lt;=0,L36&gt;=-L$4),"Trivial Harm",AND(L36&gt;=-L$5, L36&lt;=-L$4),"Small Harm",AND(L36&gt;=-L$6, L36&lt;=-L$5),"Moderate Harm",L36&lt;=-L$6,"Large Harm",AND(L36&gt;=0,L36&lt;=L$4),"Trivial Benefit",AND(L36&lt;=L$5, L36&gt;=L$4),"Small Benefit",AND(L36&lt;=L$6, L36&gt;=L$5),"Moderate Benefit",L36&gt;=L$6,"Large Benefit")</f>
        <v>Trivial Harm</v>
      </c>
    </row>
    <row r="39" spans="1:12" x14ac:dyDescent="0.3">
      <c r="A39" s="96" t="s">
        <v>82</v>
      </c>
      <c r="B39" s="45">
        <f t="shared" ref="B39:K39" si="8">(B36/B$3)/1000</f>
        <v>0</v>
      </c>
      <c r="C39" s="45">
        <f t="shared" si="8"/>
        <v>0</v>
      </c>
      <c r="D39" s="45">
        <f t="shared" si="8"/>
        <v>0</v>
      </c>
      <c r="E39" s="45">
        <f t="shared" si="8"/>
        <v>0</v>
      </c>
      <c r="F39" s="45">
        <f t="shared" si="8"/>
        <v>0</v>
      </c>
      <c r="G39" s="45">
        <f t="shared" si="8"/>
        <v>0</v>
      </c>
      <c r="H39" s="45">
        <f t="shared" si="8"/>
        <v>0</v>
      </c>
      <c r="I39" s="45">
        <f t="shared" si="8"/>
        <v>0</v>
      </c>
      <c r="J39" s="45">
        <f t="shared" si="8"/>
        <v>0</v>
      </c>
      <c r="K39" s="45">
        <f t="shared" si="8"/>
        <v>0</v>
      </c>
      <c r="L39" s="45">
        <f>SUM(B39:K39)</f>
        <v>0</v>
      </c>
    </row>
    <row r="40" spans="1:12" x14ac:dyDescent="0.3">
      <c r="A40" s="4" t="s">
        <v>138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x14ac:dyDescent="0.3">
      <c r="A41" s="4" t="s">
        <v>77</v>
      </c>
    </row>
    <row r="42" spans="1:12" x14ac:dyDescent="0.3">
      <c r="A42" s="4" t="s">
        <v>81</v>
      </c>
      <c r="B42" s="45" t="str">
        <f t="array" ref="B42">_xlfn.IFS(AND(B40&lt;=0,B40&gt;=-B$4),"Trivial Harm",AND(B40&gt;=-B$5, B40&lt;=-B$4),"Small Harm",AND(B40&gt;=-B$6, B40&lt;=-B$5),"Moderate Harm",B40&lt;=-B$6,"Large Harm",AND(B40&gt;=0,B40&lt;=B$4),"Trivial Benefit",AND(B40&lt;=B$5, B40&gt;=B$4),"Small Benefit",AND(B40&lt;=B$6, B40&gt;=B$5),"Moderate Benefit",B40&gt;=B$6,"Large Benefit")</f>
        <v>Trivial Harm</v>
      </c>
      <c r="C42" s="45" t="str">
        <f t="array" ref="C42">_xlfn.IFS(AND(C40&lt;=0,C40&gt;=-C$4),"Trivial Harm",AND(C40&gt;=-C$5, C40&lt;=-C$4),"Small Harm",AND(C40&gt;=-C$6, C40&lt;=-C$5),"Moderate Harm",C40&lt;=-C$6,"Large Harm",AND(C40&gt;=0,C40&lt;=C$4),"Trivial Benefit",AND(C40&lt;=C$5, C40&gt;=C$4),"Small Benefit",AND(C40&lt;=C$6, C40&gt;=C$5),"Moderate Benefit",C40&gt;=C$6,"Large Benefit")</f>
        <v>Trivial Harm</v>
      </c>
      <c r="D42" s="45" t="str">
        <f t="array" ref="D42">_xlfn.IFS(AND(D40&lt;=0,D40&gt;=-D$4),"Trivial Harm",AND(D40&gt;=-D$5, D40&lt;=-D$4),"Small Harm",AND(D40&gt;=-D$6, D40&lt;=-D$5),"Moderate Harm",D40&lt;=-D$6,"Large Harm",AND(D40&gt;=0,D40&lt;=D$4),"Trivial Benefit",AND(D40&lt;=D$5, D40&gt;=D$4),"Small Benefit",AND(D40&lt;=D$6, D40&gt;=D$5),"Moderate Benefit",D40&gt;=D$6,"Large Benefit")</f>
        <v>Trivial Harm</v>
      </c>
      <c r="E42" s="45" t="str">
        <f t="array" ref="E42">_xlfn.IFS(AND(E40&lt;=0,E40&gt;=-E$4),"Trivial Harm",AND(E40&gt;=-E$5, E40&lt;=-E$4),"Small Harm",AND(E40&gt;=-E$6, E40&lt;=-E$5),"Moderate Harm",E40&lt;=-E$6,"Large Harm",AND(E40&gt;=0,E40&lt;=E$4),"Trivial Benefit",AND(E40&lt;=E$5, E40&gt;=E$4),"Small Benefit",AND(E40&lt;=E$6, E40&gt;=E$5),"Moderate Benefit",E40&gt;=E$6,"Large Benefit")</f>
        <v>Trivial Harm</v>
      </c>
      <c r="F42" s="45" t="str">
        <f t="array" ref="F42">_xlfn.IFS(AND(F40&lt;=0,F40&gt;=-F$4),"Trivial Harm",AND(F40&gt;=-F$5, F40&lt;=-F$4),"Small Harm",AND(F40&gt;=-F$6, F40&lt;=-F$5),"Moderate Harm",F40&lt;=-F$6,"Large Harm",AND(F40&gt;=0,F40&lt;=F$4),"Trivial Benefit",AND(F40&lt;=F$5, F40&gt;=F$4),"Small Benefit",AND(F40&lt;=F$6, F40&gt;=F$5),"Moderate Benefit",F40&gt;=F$6,"Large Benefit")</f>
        <v>Trivial Harm</v>
      </c>
      <c r="G42" s="45" t="str">
        <f t="array" ref="G42">_xlfn.IFS(AND(G40&lt;=0,G40&gt;=-G$4),"Trivial Harm",AND(G40&gt;=-G$5, G40&lt;=-G$4),"Small Harm",AND(G40&gt;=-G$6, G40&lt;=-G$5),"Moderate Harm",G40&lt;=-G$6,"Large Harm",AND(G40&gt;=0,G40&lt;=G$4),"Trivial Benefit",AND(G40&lt;=G$5, G40&gt;=G$4),"Small Benefit",AND(G40&lt;=G$6, G40&gt;=G$5),"Moderate Benefit",G40&gt;=G$6,"Large Benefit")</f>
        <v>Trivial Harm</v>
      </c>
      <c r="H42" s="45" t="str">
        <f t="array" ref="H42">_xlfn.IFS(AND(H40&lt;=0,H40&gt;=-H$4),"Trivial Harm",AND(H40&gt;=-H$5, H40&lt;=-H$4),"Small Harm",AND(H40&gt;=-H$6, H40&lt;=-H$5),"Moderate Harm",H40&lt;=-H$6,"Large Harm",AND(H40&gt;=0,H40&lt;=H$4),"Trivial Benefit",AND(H40&lt;=H$5, H40&gt;=H$4),"Small Benefit",AND(H40&lt;=H$6, H40&gt;=H$5),"Moderate Benefit",H40&gt;=H$6,"Large Benefit")</f>
        <v>Trivial Harm</v>
      </c>
      <c r="I42" s="45" t="str">
        <f t="array" ref="I42">_xlfn.IFS(AND(I40&lt;=0,I40&gt;=-I$4),"Trivial Harm",AND(I40&gt;=-I$5, I40&lt;=-I$4),"Small Harm",AND(I40&gt;=-I$6, I40&lt;=-I$5),"Moderate Harm",I40&lt;=-I$6,"Large Harm",AND(I40&gt;=0,I40&lt;=I$4),"Trivial Benefit",AND(I40&lt;=I$5, I40&gt;=I$4),"Small Benefit",AND(I40&lt;=I$6, I40&gt;=I$5),"Moderate Benefit",I40&gt;=I$6,"Large Benefit")</f>
        <v>Trivial Harm</v>
      </c>
      <c r="J42" s="45" t="str">
        <f t="array" ref="J42">_xlfn.IFS(AND(J40&lt;=0,J40&gt;=-J$4),"Trivial Harm",AND(J40&gt;=-J$5, J40&lt;=-J$4),"Small Harm",AND(J40&gt;=-J$6, J40&lt;=-J$5),"Moderate Harm",J40&lt;=-J$6,"Large Harm",AND(J40&gt;=0,J40&lt;=J$4),"Trivial Benefit",AND(J40&lt;=J$5, J40&gt;=J$4),"Small Benefit",AND(J40&lt;=J$6, J40&gt;=J$5),"Moderate Benefit",J40&gt;=J$6,"Large Benefit")</f>
        <v>Trivial Harm</v>
      </c>
      <c r="K42" s="45" t="str">
        <f t="array" ref="K42">_xlfn.IFS(AND(K40&lt;=0,K40&gt;=-K$4),"Trivial Harm",AND(K40&gt;=-K$5, K40&lt;=-K$4),"Small Harm",AND(K40&gt;=-K$6, K40&lt;=-K$5),"Moderate Harm",K40&lt;=-K$6,"Large Harm",AND(K40&gt;=0,K40&lt;=K$4),"Trivial Benefit",AND(K40&lt;=K$5, K40&gt;=K$4),"Small Benefit",AND(K40&lt;=K$6, K40&gt;=K$5),"Moderate Benefit",K40&gt;=K$6,"Large Benefit")</f>
        <v>Trivial Harm</v>
      </c>
      <c r="L42" s="45" t="str">
        <f t="array" ref="L42">_xlfn.IFS(AND(L40&lt;=0,L40&gt;=-L$4),"Trivial Harm",AND(L40&gt;=-L$5, L40&lt;=-L$4),"Small Harm",AND(L40&gt;=-L$6, L40&lt;=-L$5),"Moderate Harm",L40&lt;=-L$6,"Large Harm",AND(L40&gt;=0,L40&lt;=L$4),"Trivial Benefit",AND(L40&lt;=L$5, L40&gt;=L$4),"Small Benefit",AND(L40&lt;=L$6, L40&gt;=L$5),"Moderate Benefit",L40&gt;=L$6,"Large Benefit")</f>
        <v>Trivial Harm</v>
      </c>
    </row>
    <row r="43" spans="1:12" x14ac:dyDescent="0.3">
      <c r="A43" s="96" t="s">
        <v>82</v>
      </c>
      <c r="B43" s="45">
        <f t="shared" ref="B43:K43" si="9">(B40/B$3)/1000</f>
        <v>0</v>
      </c>
      <c r="C43" s="45">
        <f t="shared" si="9"/>
        <v>0</v>
      </c>
      <c r="D43" s="45">
        <f t="shared" si="9"/>
        <v>0</v>
      </c>
      <c r="E43" s="45">
        <f t="shared" si="9"/>
        <v>0</v>
      </c>
      <c r="F43" s="45">
        <f t="shared" si="9"/>
        <v>0</v>
      </c>
      <c r="G43" s="45">
        <f t="shared" si="9"/>
        <v>0</v>
      </c>
      <c r="H43" s="45">
        <f t="shared" si="9"/>
        <v>0</v>
      </c>
      <c r="I43" s="45">
        <f t="shared" si="9"/>
        <v>0</v>
      </c>
      <c r="J43" s="45">
        <f t="shared" si="9"/>
        <v>0</v>
      </c>
      <c r="K43" s="45">
        <f t="shared" si="9"/>
        <v>0</v>
      </c>
      <c r="L43" s="45">
        <f>SUM(B43:K43)</f>
        <v>0</v>
      </c>
    </row>
    <row r="44" spans="1:12" x14ac:dyDescent="0.3">
      <c r="A44" s="4" t="s">
        <v>139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 x14ac:dyDescent="0.3">
      <c r="A45" s="4" t="s">
        <v>77</v>
      </c>
    </row>
    <row r="46" spans="1:12" x14ac:dyDescent="0.3">
      <c r="A46" s="4" t="s">
        <v>81</v>
      </c>
      <c r="B46" s="45" t="str">
        <f t="array" ref="B46">_xlfn.IFS(AND(B44&lt;=0,B44&gt;=-B$4),"Trivial Harm",AND(B44&gt;=-B$5, B44&lt;=-B$4),"Small Harm",AND(B44&gt;=-B$6, B44&lt;=-B$5),"Moderate Harm",B44&lt;=-B$6,"Large Harm",AND(B44&gt;=0,B44&lt;=B$4),"Trivial Benefit",AND(B44&lt;=B$5, B44&gt;=B$4),"Small Benefit",AND(B44&lt;=B$6, B44&gt;=B$5),"Moderate Benefit",B44&gt;=B$6,"Large Benefit")</f>
        <v>Trivial Harm</v>
      </c>
      <c r="C46" s="45" t="str">
        <f t="array" ref="C46">_xlfn.IFS(AND(C44&lt;=0,C44&gt;=-C$4),"Trivial Harm",AND(C44&gt;=-C$5, C44&lt;=-C$4),"Small Harm",AND(C44&gt;=-C$6, C44&lt;=-C$5),"Moderate Harm",C44&lt;=-C$6,"Large Harm",AND(C44&gt;=0,C44&lt;=C$4),"Trivial Benefit",AND(C44&lt;=C$5, C44&gt;=C$4),"Small Benefit",AND(C44&lt;=C$6, C44&gt;=C$5),"Moderate Benefit",C44&gt;=C$6,"Large Benefit")</f>
        <v>Trivial Harm</v>
      </c>
      <c r="D46" s="45" t="str">
        <f t="array" ref="D46">_xlfn.IFS(AND(D44&lt;=0,D44&gt;=-D$4),"Trivial Harm",AND(D44&gt;=-D$5, D44&lt;=-D$4),"Small Harm",AND(D44&gt;=-D$6, D44&lt;=-D$5),"Moderate Harm",D44&lt;=-D$6,"Large Harm",AND(D44&gt;=0,D44&lt;=D$4),"Trivial Benefit",AND(D44&lt;=D$5, D44&gt;=D$4),"Small Benefit",AND(D44&lt;=D$6, D44&gt;=D$5),"Moderate Benefit",D44&gt;=D$6,"Large Benefit")</f>
        <v>Trivial Harm</v>
      </c>
      <c r="E46" s="45" t="str">
        <f t="array" ref="E46">_xlfn.IFS(AND(E44&lt;=0,E44&gt;=-E$4),"Trivial Harm",AND(E44&gt;=-E$5, E44&lt;=-E$4),"Small Harm",AND(E44&gt;=-E$6, E44&lt;=-E$5),"Moderate Harm",E44&lt;=-E$6,"Large Harm",AND(E44&gt;=0,E44&lt;=E$4),"Trivial Benefit",AND(E44&lt;=E$5, E44&gt;=E$4),"Small Benefit",AND(E44&lt;=E$6, E44&gt;=E$5),"Moderate Benefit",E44&gt;=E$6,"Large Benefit")</f>
        <v>Trivial Harm</v>
      </c>
      <c r="F46" s="45" t="str">
        <f t="array" ref="F46">_xlfn.IFS(AND(F44&lt;=0,F44&gt;=-F$4),"Trivial Harm",AND(F44&gt;=-F$5, F44&lt;=-F$4),"Small Harm",AND(F44&gt;=-F$6, F44&lt;=-F$5),"Moderate Harm",F44&lt;=-F$6,"Large Harm",AND(F44&gt;=0,F44&lt;=F$4),"Trivial Benefit",AND(F44&lt;=F$5, F44&gt;=F$4),"Small Benefit",AND(F44&lt;=F$6, F44&gt;=F$5),"Moderate Benefit",F44&gt;=F$6,"Large Benefit")</f>
        <v>Trivial Harm</v>
      </c>
      <c r="G46" s="45" t="str">
        <f t="array" ref="G46">_xlfn.IFS(AND(G44&lt;=0,G44&gt;=-G$4),"Trivial Harm",AND(G44&gt;=-G$5, G44&lt;=-G$4),"Small Harm",AND(G44&gt;=-G$6, G44&lt;=-G$5),"Moderate Harm",G44&lt;=-G$6,"Large Harm",AND(G44&gt;=0,G44&lt;=G$4),"Trivial Benefit",AND(G44&lt;=G$5, G44&gt;=G$4),"Small Benefit",AND(G44&lt;=G$6, G44&gt;=G$5),"Moderate Benefit",G44&gt;=G$6,"Large Benefit")</f>
        <v>Trivial Harm</v>
      </c>
      <c r="H46" s="45" t="str">
        <f t="array" ref="H46">_xlfn.IFS(AND(H44&lt;=0,H44&gt;=-H$4),"Trivial Harm",AND(H44&gt;=-H$5, H44&lt;=-H$4),"Small Harm",AND(H44&gt;=-H$6, H44&lt;=-H$5),"Moderate Harm",H44&lt;=-H$6,"Large Harm",AND(H44&gt;=0,H44&lt;=H$4),"Trivial Benefit",AND(H44&lt;=H$5, H44&gt;=H$4),"Small Benefit",AND(H44&lt;=H$6, H44&gt;=H$5),"Moderate Benefit",H44&gt;=H$6,"Large Benefit")</f>
        <v>Trivial Harm</v>
      </c>
      <c r="I46" s="45" t="str">
        <f t="array" ref="I46">_xlfn.IFS(AND(I44&lt;=0,I44&gt;=-I$4),"Trivial Harm",AND(I44&gt;=-I$5, I44&lt;=-I$4),"Small Harm",AND(I44&gt;=-I$6, I44&lt;=-I$5),"Moderate Harm",I44&lt;=-I$6,"Large Harm",AND(I44&gt;=0,I44&lt;=I$4),"Trivial Benefit",AND(I44&lt;=I$5, I44&gt;=I$4),"Small Benefit",AND(I44&lt;=I$6, I44&gt;=I$5),"Moderate Benefit",I44&gt;=I$6,"Large Benefit")</f>
        <v>Trivial Harm</v>
      </c>
      <c r="J46" s="45" t="str">
        <f t="array" ref="J46">_xlfn.IFS(AND(J44&lt;=0,J44&gt;=-J$4),"Trivial Harm",AND(J44&gt;=-J$5, J44&lt;=-J$4),"Small Harm",AND(J44&gt;=-J$6, J44&lt;=-J$5),"Moderate Harm",J44&lt;=-J$6,"Large Harm",AND(J44&gt;=0,J44&lt;=J$4),"Trivial Benefit",AND(J44&lt;=J$5, J44&gt;=J$4),"Small Benefit",AND(J44&lt;=J$6, J44&gt;=J$5),"Moderate Benefit",J44&gt;=J$6,"Large Benefit")</f>
        <v>Trivial Harm</v>
      </c>
      <c r="K46" s="45" t="str">
        <f t="array" ref="K46">_xlfn.IFS(AND(K44&lt;=0,K44&gt;=-K$4),"Trivial Harm",AND(K44&gt;=-K$5, K44&lt;=-K$4),"Small Harm",AND(K44&gt;=-K$6, K44&lt;=-K$5),"Moderate Harm",K44&lt;=-K$6,"Large Harm",AND(K44&gt;=0,K44&lt;=K$4),"Trivial Benefit",AND(K44&lt;=K$5, K44&gt;=K$4),"Small Benefit",AND(K44&lt;=K$6, K44&gt;=K$5),"Moderate Benefit",K44&gt;=K$6,"Large Benefit")</f>
        <v>Trivial Harm</v>
      </c>
      <c r="L46" s="45" t="str">
        <f t="array" ref="L46">_xlfn.IFS(AND(L44&lt;=0,L44&gt;=-L$4),"Trivial Harm",AND(L44&gt;=-L$5, L44&lt;=-L$4),"Small Harm",AND(L44&gt;=-L$6, L44&lt;=-L$5),"Moderate Harm",L44&lt;=-L$6,"Large Harm",AND(L44&gt;=0,L44&lt;=L$4),"Trivial Benefit",AND(L44&lt;=L$5, L44&gt;=L$4),"Small Benefit",AND(L44&lt;=L$6, L44&gt;=L$5),"Moderate Benefit",L44&gt;=L$6,"Large Benefit")</f>
        <v>Trivial Harm</v>
      </c>
    </row>
    <row r="47" spans="1:12" x14ac:dyDescent="0.3">
      <c r="A47" s="96" t="s">
        <v>82</v>
      </c>
      <c r="B47" s="45">
        <f t="shared" ref="B47:K47" si="10">(B44/B$3)/1000</f>
        <v>0</v>
      </c>
      <c r="C47" s="45">
        <f t="shared" si="10"/>
        <v>0</v>
      </c>
      <c r="D47" s="45">
        <f t="shared" si="10"/>
        <v>0</v>
      </c>
      <c r="E47" s="45">
        <f t="shared" si="10"/>
        <v>0</v>
      </c>
      <c r="F47" s="45">
        <f t="shared" si="10"/>
        <v>0</v>
      </c>
      <c r="G47" s="45">
        <f t="shared" si="10"/>
        <v>0</v>
      </c>
      <c r="H47" s="45">
        <f t="shared" si="10"/>
        <v>0</v>
      </c>
      <c r="I47" s="45">
        <f t="shared" si="10"/>
        <v>0</v>
      </c>
      <c r="J47" s="45">
        <f t="shared" si="10"/>
        <v>0</v>
      </c>
      <c r="K47" s="45">
        <f t="shared" si="10"/>
        <v>0</v>
      </c>
      <c r="L47" s="45">
        <f>SUM(B47:K47)</f>
        <v>0</v>
      </c>
    </row>
    <row r="48" spans="1:12" x14ac:dyDescent="0.3">
      <c r="A48" s="4" t="s">
        <v>140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 x14ac:dyDescent="0.3">
      <c r="A49" s="4" t="s">
        <v>77</v>
      </c>
    </row>
    <row r="50" spans="1:12" x14ac:dyDescent="0.3">
      <c r="A50" s="4" t="s">
        <v>81</v>
      </c>
      <c r="B50" s="45" t="str">
        <f t="array" ref="B50">_xlfn.IFS(AND(B48&lt;=0,B48&gt;=-B$4),"Trivial Harm",AND(B48&gt;=-B$5, B48&lt;=-B$4),"Small Harm",AND(B48&gt;=-B$6, B48&lt;=-B$5),"Moderate Harm",B48&lt;=-B$6,"Large Harm",AND(B48&gt;=0,B48&lt;=B$4),"Trivial Benefit",AND(B48&lt;=B$5, B48&gt;=B$4),"Small Benefit",AND(B48&lt;=B$6, B48&gt;=B$5),"Moderate Benefit",B48&gt;=B$6,"Large Benefit")</f>
        <v>Trivial Harm</v>
      </c>
      <c r="C50" s="45" t="str">
        <f t="array" ref="C50">_xlfn.IFS(AND(C48&lt;=0,C48&gt;=-C$4),"Trivial Harm",AND(C48&gt;=-C$5, C48&lt;=-C$4),"Small Harm",AND(C48&gt;=-C$6, C48&lt;=-C$5),"Moderate Harm",C48&lt;=-C$6,"Large Harm",AND(C48&gt;=0,C48&lt;=C$4),"Trivial Benefit",AND(C48&lt;=C$5, C48&gt;=C$4),"Small Benefit",AND(C48&lt;=C$6, C48&gt;=C$5),"Moderate Benefit",C48&gt;=C$6,"Large Benefit")</f>
        <v>Trivial Harm</v>
      </c>
      <c r="D50" s="45" t="str">
        <f t="array" ref="D50">_xlfn.IFS(AND(D48&lt;=0,D48&gt;=-D$4),"Trivial Harm",AND(D48&gt;=-D$5, D48&lt;=-D$4),"Small Harm",AND(D48&gt;=-D$6, D48&lt;=-D$5),"Moderate Harm",D48&lt;=-D$6,"Large Harm",AND(D48&gt;=0,D48&lt;=D$4),"Trivial Benefit",AND(D48&lt;=D$5, D48&gt;=D$4),"Small Benefit",AND(D48&lt;=D$6, D48&gt;=D$5),"Moderate Benefit",D48&gt;=D$6,"Large Benefit")</f>
        <v>Trivial Harm</v>
      </c>
      <c r="E50" s="45" t="str">
        <f t="array" ref="E50">_xlfn.IFS(AND(E48&lt;=0,E48&gt;=-E$4),"Trivial Harm",AND(E48&gt;=-E$5, E48&lt;=-E$4),"Small Harm",AND(E48&gt;=-E$6, E48&lt;=-E$5),"Moderate Harm",E48&lt;=-E$6,"Large Harm",AND(E48&gt;=0,E48&lt;=E$4),"Trivial Benefit",AND(E48&lt;=E$5, E48&gt;=E$4),"Small Benefit",AND(E48&lt;=E$6, E48&gt;=E$5),"Moderate Benefit",E48&gt;=E$6,"Large Benefit")</f>
        <v>Trivial Harm</v>
      </c>
      <c r="F50" s="45" t="str">
        <f t="array" ref="F50">_xlfn.IFS(AND(F48&lt;=0,F48&gt;=-F$4),"Trivial Harm",AND(F48&gt;=-F$5, F48&lt;=-F$4),"Small Harm",AND(F48&gt;=-F$6, F48&lt;=-F$5),"Moderate Harm",F48&lt;=-F$6,"Large Harm",AND(F48&gt;=0,F48&lt;=F$4),"Trivial Benefit",AND(F48&lt;=F$5, F48&gt;=F$4),"Small Benefit",AND(F48&lt;=F$6, F48&gt;=F$5),"Moderate Benefit",F48&gt;=F$6,"Large Benefit")</f>
        <v>Trivial Harm</v>
      </c>
      <c r="G50" s="45" t="str">
        <f t="array" ref="G50">_xlfn.IFS(AND(G48&lt;=0,G48&gt;=-G$4),"Trivial Harm",AND(G48&gt;=-G$5, G48&lt;=-G$4),"Small Harm",AND(G48&gt;=-G$6, G48&lt;=-G$5),"Moderate Harm",G48&lt;=-G$6,"Large Harm",AND(G48&gt;=0,G48&lt;=G$4),"Trivial Benefit",AND(G48&lt;=G$5, G48&gt;=G$4),"Small Benefit",AND(G48&lt;=G$6, G48&gt;=G$5),"Moderate Benefit",G48&gt;=G$6,"Large Benefit")</f>
        <v>Trivial Harm</v>
      </c>
      <c r="H50" s="45" t="str">
        <f t="array" ref="H50">_xlfn.IFS(AND(H48&lt;=0,H48&gt;=-H$4),"Trivial Harm",AND(H48&gt;=-H$5, H48&lt;=-H$4),"Small Harm",AND(H48&gt;=-H$6, H48&lt;=-H$5),"Moderate Harm",H48&lt;=-H$6,"Large Harm",AND(H48&gt;=0,H48&lt;=H$4),"Trivial Benefit",AND(H48&lt;=H$5, H48&gt;=H$4),"Small Benefit",AND(H48&lt;=H$6, H48&gt;=H$5),"Moderate Benefit",H48&gt;=H$6,"Large Benefit")</f>
        <v>Trivial Harm</v>
      </c>
      <c r="I50" s="45" t="str">
        <f t="array" ref="I50">_xlfn.IFS(AND(I48&lt;=0,I48&gt;=-I$4),"Trivial Harm",AND(I48&gt;=-I$5, I48&lt;=-I$4),"Small Harm",AND(I48&gt;=-I$6, I48&lt;=-I$5),"Moderate Harm",I48&lt;=-I$6,"Large Harm",AND(I48&gt;=0,I48&lt;=I$4),"Trivial Benefit",AND(I48&lt;=I$5, I48&gt;=I$4),"Small Benefit",AND(I48&lt;=I$6, I48&gt;=I$5),"Moderate Benefit",I48&gt;=I$6,"Large Benefit")</f>
        <v>Trivial Harm</v>
      </c>
      <c r="J50" s="45" t="str">
        <f t="array" ref="J50">_xlfn.IFS(AND(J48&lt;=0,J48&gt;=-J$4),"Trivial Harm",AND(J48&gt;=-J$5, J48&lt;=-J$4),"Small Harm",AND(J48&gt;=-J$6, J48&lt;=-J$5),"Moderate Harm",J48&lt;=-J$6,"Large Harm",AND(J48&gt;=0,J48&lt;=J$4),"Trivial Benefit",AND(J48&lt;=J$5, J48&gt;=J$4),"Small Benefit",AND(J48&lt;=J$6, J48&gt;=J$5),"Moderate Benefit",J48&gt;=J$6,"Large Benefit")</f>
        <v>Trivial Harm</v>
      </c>
      <c r="K50" s="45" t="str">
        <f t="array" ref="K50">_xlfn.IFS(AND(K48&lt;=0,K48&gt;=-K$4),"Trivial Harm",AND(K48&gt;=-K$5, K48&lt;=-K$4),"Small Harm",AND(K48&gt;=-K$6, K48&lt;=-K$5),"Moderate Harm",K48&lt;=-K$6,"Large Harm",AND(K48&gt;=0,K48&lt;=K$4),"Trivial Benefit",AND(K48&lt;=K$5, K48&gt;=K$4),"Small Benefit",AND(K48&lt;=K$6, K48&gt;=K$5),"Moderate Benefit",K48&gt;=K$6,"Large Benefit")</f>
        <v>Trivial Harm</v>
      </c>
      <c r="L50" s="45" t="str">
        <f t="array" ref="L50">_xlfn.IFS(AND(L48&lt;=0,L48&gt;=-L$4),"Trivial Harm",AND(L48&gt;=-L$5, L48&lt;=-L$4),"Small Harm",AND(L48&gt;=-L$6, L48&lt;=-L$5),"Moderate Harm",L48&lt;=-L$6,"Large Harm",AND(L48&gt;=0,L48&lt;=L$4),"Trivial Benefit",AND(L48&lt;=L$5, L48&gt;=L$4),"Small Benefit",AND(L48&lt;=L$6, L48&gt;=L$5),"Moderate Benefit",L48&gt;=L$6,"Large Benefit")</f>
        <v>Trivial Harm</v>
      </c>
    </row>
    <row r="51" spans="1:12" x14ac:dyDescent="0.3">
      <c r="A51" s="96" t="s">
        <v>82</v>
      </c>
      <c r="B51" s="45">
        <f t="shared" ref="B51:K51" si="11">(B48/B$3)/1000</f>
        <v>0</v>
      </c>
      <c r="C51" s="45">
        <f t="shared" si="11"/>
        <v>0</v>
      </c>
      <c r="D51" s="45">
        <f t="shared" si="11"/>
        <v>0</v>
      </c>
      <c r="E51" s="45">
        <f t="shared" si="11"/>
        <v>0</v>
      </c>
      <c r="F51" s="45">
        <f t="shared" si="11"/>
        <v>0</v>
      </c>
      <c r="G51" s="45">
        <f t="shared" si="11"/>
        <v>0</v>
      </c>
      <c r="H51" s="45">
        <f t="shared" si="11"/>
        <v>0</v>
      </c>
      <c r="I51" s="45">
        <f t="shared" si="11"/>
        <v>0</v>
      </c>
      <c r="J51" s="45">
        <f t="shared" si="11"/>
        <v>0</v>
      </c>
      <c r="K51" s="45">
        <f t="shared" si="11"/>
        <v>0</v>
      </c>
      <c r="L51" s="45">
        <f>SUM(B51:K51)</f>
        <v>0</v>
      </c>
    </row>
    <row r="52" spans="1:12" x14ac:dyDescent="0.3">
      <c r="A52" s="4" t="s">
        <v>141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x14ac:dyDescent="0.3">
      <c r="A53" s="4" t="s">
        <v>77</v>
      </c>
    </row>
    <row r="54" spans="1:12" x14ac:dyDescent="0.3">
      <c r="A54" s="4" t="s">
        <v>81</v>
      </c>
      <c r="B54" s="45" t="str">
        <f t="array" ref="B54">_xlfn.IFS(AND(B52&lt;=0,B52&gt;=-B$4),"Trivial Harm",AND(B52&gt;=-B$5, B52&lt;=-B$4),"Small Harm",AND(B52&gt;=-B$6, B52&lt;=-B$5),"Moderate Harm",B52&lt;=-B$6,"Large Harm",AND(B52&gt;=0,B52&lt;=B$4),"Trivial Benefit",AND(B52&lt;=B$5, B52&gt;=B$4),"Small Benefit",AND(B52&lt;=B$6, B52&gt;=B$5),"Moderate Benefit",B52&gt;=B$6,"Large Benefit")</f>
        <v>Trivial Harm</v>
      </c>
      <c r="C54" s="45" t="str">
        <f t="array" ref="C54">_xlfn.IFS(AND(C52&lt;=0,C52&gt;=-C$4),"Trivial Harm",AND(C52&gt;=-C$5, C52&lt;=-C$4),"Small Harm",AND(C52&gt;=-C$6, C52&lt;=-C$5),"Moderate Harm",C52&lt;=-C$6,"Large Harm",AND(C52&gt;=0,C52&lt;=C$4),"Trivial Benefit",AND(C52&lt;=C$5, C52&gt;=C$4),"Small Benefit",AND(C52&lt;=C$6, C52&gt;=C$5),"Moderate Benefit",C52&gt;=C$6,"Large Benefit")</f>
        <v>Trivial Harm</v>
      </c>
      <c r="D54" s="45" t="str">
        <f t="array" ref="D54">_xlfn.IFS(AND(D52&lt;=0,D52&gt;=-D$4),"Trivial Harm",AND(D52&gt;=-D$5, D52&lt;=-D$4),"Small Harm",AND(D52&gt;=-D$6, D52&lt;=-D$5),"Moderate Harm",D52&lt;=-D$6,"Large Harm",AND(D52&gt;=0,D52&lt;=D$4),"Trivial Benefit",AND(D52&lt;=D$5, D52&gt;=D$4),"Small Benefit",AND(D52&lt;=D$6, D52&gt;=D$5),"Moderate Benefit",D52&gt;=D$6,"Large Benefit")</f>
        <v>Trivial Harm</v>
      </c>
      <c r="E54" s="45" t="str">
        <f t="array" ref="E54">_xlfn.IFS(AND(E52&lt;=0,E52&gt;=-E$4),"Trivial Harm",AND(E52&gt;=-E$5, E52&lt;=-E$4),"Small Harm",AND(E52&gt;=-E$6, E52&lt;=-E$5),"Moderate Harm",E52&lt;=-E$6,"Large Harm",AND(E52&gt;=0,E52&lt;=E$4),"Trivial Benefit",AND(E52&lt;=E$5, E52&gt;=E$4),"Small Benefit",AND(E52&lt;=E$6, E52&gt;=E$5),"Moderate Benefit",E52&gt;=E$6,"Large Benefit")</f>
        <v>Trivial Harm</v>
      </c>
      <c r="F54" s="45" t="str">
        <f t="array" ref="F54">_xlfn.IFS(AND(F52&lt;=0,F52&gt;=-F$4),"Trivial Harm",AND(F52&gt;=-F$5, F52&lt;=-F$4),"Small Harm",AND(F52&gt;=-F$6, F52&lt;=-F$5),"Moderate Harm",F52&lt;=-F$6,"Large Harm",AND(F52&gt;=0,F52&lt;=F$4),"Trivial Benefit",AND(F52&lt;=F$5, F52&gt;=F$4),"Small Benefit",AND(F52&lt;=F$6, F52&gt;=F$5),"Moderate Benefit",F52&gt;=F$6,"Large Benefit")</f>
        <v>Trivial Harm</v>
      </c>
      <c r="G54" s="45" t="str">
        <f t="array" ref="G54">_xlfn.IFS(AND(G52&lt;=0,G52&gt;=-G$4),"Trivial Harm",AND(G52&gt;=-G$5, G52&lt;=-G$4),"Small Harm",AND(G52&gt;=-G$6, G52&lt;=-G$5),"Moderate Harm",G52&lt;=-G$6,"Large Harm",AND(G52&gt;=0,G52&lt;=G$4),"Trivial Benefit",AND(G52&lt;=G$5, G52&gt;=G$4),"Small Benefit",AND(G52&lt;=G$6, G52&gt;=G$5),"Moderate Benefit",G52&gt;=G$6,"Large Benefit")</f>
        <v>Trivial Harm</v>
      </c>
      <c r="H54" s="45" t="str">
        <f t="array" ref="H54">_xlfn.IFS(AND(H52&lt;=0,H52&gt;=-H$4),"Trivial Harm",AND(H52&gt;=-H$5, H52&lt;=-H$4),"Small Harm",AND(H52&gt;=-H$6, H52&lt;=-H$5),"Moderate Harm",H52&lt;=-H$6,"Large Harm",AND(H52&gt;=0,H52&lt;=H$4),"Trivial Benefit",AND(H52&lt;=H$5, H52&gt;=H$4),"Small Benefit",AND(H52&lt;=H$6, H52&gt;=H$5),"Moderate Benefit",H52&gt;=H$6,"Large Benefit")</f>
        <v>Trivial Harm</v>
      </c>
      <c r="I54" s="45" t="str">
        <f t="array" ref="I54">_xlfn.IFS(AND(I52&lt;=0,I52&gt;=-I$4),"Trivial Harm",AND(I52&gt;=-I$5, I52&lt;=-I$4),"Small Harm",AND(I52&gt;=-I$6, I52&lt;=-I$5),"Moderate Harm",I52&lt;=-I$6,"Large Harm",AND(I52&gt;=0,I52&lt;=I$4),"Trivial Benefit",AND(I52&lt;=I$5, I52&gt;=I$4),"Small Benefit",AND(I52&lt;=I$6, I52&gt;=I$5),"Moderate Benefit",I52&gt;=I$6,"Large Benefit")</f>
        <v>Trivial Harm</v>
      </c>
      <c r="J54" s="45" t="str">
        <f t="array" ref="J54">_xlfn.IFS(AND(J52&lt;=0,J52&gt;=-J$4),"Trivial Harm",AND(J52&gt;=-J$5, J52&lt;=-J$4),"Small Harm",AND(J52&gt;=-J$6, J52&lt;=-J$5),"Moderate Harm",J52&lt;=-J$6,"Large Harm",AND(J52&gt;=0,J52&lt;=J$4),"Trivial Benefit",AND(J52&lt;=J$5, J52&gt;=J$4),"Small Benefit",AND(J52&lt;=J$6, J52&gt;=J$5),"Moderate Benefit",J52&gt;=J$6,"Large Benefit")</f>
        <v>Trivial Harm</v>
      </c>
      <c r="K54" s="45" t="str">
        <f t="array" ref="K54">_xlfn.IFS(AND(K52&lt;=0,K52&gt;=-K$4),"Trivial Harm",AND(K52&gt;=-K$5, K52&lt;=-K$4),"Small Harm",AND(K52&gt;=-K$6, K52&lt;=-K$5),"Moderate Harm",K52&lt;=-K$6,"Large Harm",AND(K52&gt;=0,K52&lt;=K$4),"Trivial Benefit",AND(K52&lt;=K$5, K52&gt;=K$4),"Small Benefit",AND(K52&lt;=K$6, K52&gt;=K$5),"Moderate Benefit",K52&gt;=K$6,"Large Benefit")</f>
        <v>Trivial Harm</v>
      </c>
      <c r="L54" s="45" t="str">
        <f t="array" ref="L54">_xlfn.IFS(AND(L52&lt;=0,L52&gt;=-L$4),"Trivial Harm",AND(L52&gt;=-L$5, L52&lt;=-L$4),"Small Harm",AND(L52&gt;=-L$6, L52&lt;=-L$5),"Moderate Harm",L52&lt;=-L$6,"Large Harm",AND(L52&gt;=0,L52&lt;=L$4),"Trivial Benefit",AND(L52&lt;=L$5, L52&gt;=L$4),"Small Benefit",AND(L52&lt;=L$6, L52&gt;=L$5),"Moderate Benefit",L52&gt;=L$6,"Large Benefit")</f>
        <v>Trivial Harm</v>
      </c>
    </row>
    <row r="55" spans="1:12" x14ac:dyDescent="0.3">
      <c r="A55" s="96" t="s">
        <v>82</v>
      </c>
      <c r="B55" s="45">
        <f t="shared" ref="B55:K55" si="12">(B52/B$3)/1000</f>
        <v>0</v>
      </c>
      <c r="C55" s="45">
        <f t="shared" si="12"/>
        <v>0</v>
      </c>
      <c r="D55" s="45">
        <f t="shared" si="12"/>
        <v>0</v>
      </c>
      <c r="E55" s="45">
        <f t="shared" si="12"/>
        <v>0</v>
      </c>
      <c r="F55" s="45">
        <f t="shared" si="12"/>
        <v>0</v>
      </c>
      <c r="G55" s="45">
        <f t="shared" si="12"/>
        <v>0</v>
      </c>
      <c r="H55" s="45">
        <f t="shared" si="12"/>
        <v>0</v>
      </c>
      <c r="I55" s="45">
        <f t="shared" si="12"/>
        <v>0</v>
      </c>
      <c r="J55" s="45">
        <f t="shared" si="12"/>
        <v>0</v>
      </c>
      <c r="K55" s="45">
        <f t="shared" si="12"/>
        <v>0</v>
      </c>
      <c r="L55" s="45">
        <f>SUM(B55:K55)</f>
        <v>0</v>
      </c>
    </row>
    <row r="56" spans="1:12" x14ac:dyDescent="0.3">
      <c r="A56" s="4" t="s">
        <v>142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 x14ac:dyDescent="0.3">
      <c r="A57" s="4" t="s">
        <v>77</v>
      </c>
    </row>
    <row r="58" spans="1:12" x14ac:dyDescent="0.3">
      <c r="A58" s="4" t="s">
        <v>81</v>
      </c>
      <c r="B58" s="45" t="str">
        <f t="array" ref="B58">_xlfn.IFS(AND(B56&lt;=0,B56&gt;=-B$4),"Trivial Harm",AND(B56&gt;=-B$5, B56&lt;=-B$4),"Small Harm",AND(B56&gt;=-B$6, B56&lt;=-B$5),"Moderate Harm",B56&lt;=-B$6,"Large Harm",AND(B56&gt;=0,B56&lt;=B$4),"Trivial Benefit",AND(B56&lt;=B$5, B56&gt;=B$4),"Small Benefit",AND(B56&lt;=B$6, B56&gt;=B$5),"Moderate Benefit",B56&gt;=B$6,"Large Benefit")</f>
        <v>Trivial Harm</v>
      </c>
      <c r="C58" s="45" t="str">
        <f t="array" ref="C58">_xlfn.IFS(AND(C56&lt;=0,C56&gt;=-C$4),"Trivial Harm",AND(C56&gt;=-C$5, C56&lt;=-C$4),"Small Harm",AND(C56&gt;=-C$6, C56&lt;=-C$5),"Moderate Harm",C56&lt;=-C$6,"Large Harm",AND(C56&gt;=0,C56&lt;=C$4),"Trivial Benefit",AND(C56&lt;=C$5, C56&gt;=C$4),"Small Benefit",AND(C56&lt;=C$6, C56&gt;=C$5),"Moderate Benefit",C56&gt;=C$6,"Large Benefit")</f>
        <v>Trivial Harm</v>
      </c>
      <c r="D58" s="45" t="str">
        <f t="array" ref="D58">_xlfn.IFS(AND(D56&lt;=0,D56&gt;=-D$4),"Trivial Harm",AND(D56&gt;=-D$5, D56&lt;=-D$4),"Small Harm",AND(D56&gt;=-D$6, D56&lt;=-D$5),"Moderate Harm",D56&lt;=-D$6,"Large Harm",AND(D56&gt;=0,D56&lt;=D$4),"Trivial Benefit",AND(D56&lt;=D$5, D56&gt;=D$4),"Small Benefit",AND(D56&lt;=D$6, D56&gt;=D$5),"Moderate Benefit",D56&gt;=D$6,"Large Benefit")</f>
        <v>Trivial Harm</v>
      </c>
      <c r="E58" s="45" t="str">
        <f t="array" ref="E58">_xlfn.IFS(AND(E56&lt;=0,E56&gt;=-E$4),"Trivial Harm",AND(E56&gt;=-E$5, E56&lt;=-E$4),"Small Harm",AND(E56&gt;=-E$6, E56&lt;=-E$5),"Moderate Harm",E56&lt;=-E$6,"Large Harm",AND(E56&gt;=0,E56&lt;=E$4),"Trivial Benefit",AND(E56&lt;=E$5, E56&gt;=E$4),"Small Benefit",AND(E56&lt;=E$6, E56&gt;=E$5),"Moderate Benefit",E56&gt;=E$6,"Large Benefit")</f>
        <v>Trivial Harm</v>
      </c>
      <c r="F58" s="45" t="str">
        <f t="array" ref="F58">_xlfn.IFS(AND(F56&lt;=0,F56&gt;=-F$4),"Trivial Harm",AND(F56&gt;=-F$5, F56&lt;=-F$4),"Small Harm",AND(F56&gt;=-F$6, F56&lt;=-F$5),"Moderate Harm",F56&lt;=-F$6,"Large Harm",AND(F56&gt;=0,F56&lt;=F$4),"Trivial Benefit",AND(F56&lt;=F$5, F56&gt;=F$4),"Small Benefit",AND(F56&lt;=F$6, F56&gt;=F$5),"Moderate Benefit",F56&gt;=F$6,"Large Benefit")</f>
        <v>Trivial Harm</v>
      </c>
      <c r="G58" s="45" t="str">
        <f t="array" ref="G58">_xlfn.IFS(AND(G56&lt;=0,G56&gt;=-G$4),"Trivial Harm",AND(G56&gt;=-G$5, G56&lt;=-G$4),"Small Harm",AND(G56&gt;=-G$6, G56&lt;=-G$5),"Moderate Harm",G56&lt;=-G$6,"Large Harm",AND(G56&gt;=0,G56&lt;=G$4),"Trivial Benefit",AND(G56&lt;=G$5, G56&gt;=G$4),"Small Benefit",AND(G56&lt;=G$6, G56&gt;=G$5),"Moderate Benefit",G56&gt;=G$6,"Large Benefit")</f>
        <v>Trivial Harm</v>
      </c>
      <c r="H58" s="45" t="str">
        <f t="array" ref="H58">_xlfn.IFS(AND(H56&lt;=0,H56&gt;=-H$4),"Trivial Harm",AND(H56&gt;=-H$5, H56&lt;=-H$4),"Small Harm",AND(H56&gt;=-H$6, H56&lt;=-H$5),"Moderate Harm",H56&lt;=-H$6,"Large Harm",AND(H56&gt;=0,H56&lt;=H$4),"Trivial Benefit",AND(H56&lt;=H$5, H56&gt;=H$4),"Small Benefit",AND(H56&lt;=H$6, H56&gt;=H$5),"Moderate Benefit",H56&gt;=H$6,"Large Benefit")</f>
        <v>Trivial Harm</v>
      </c>
      <c r="I58" s="45" t="str">
        <f t="array" ref="I58">_xlfn.IFS(AND(I56&lt;=0,I56&gt;=-I$4),"Trivial Harm",AND(I56&gt;=-I$5, I56&lt;=-I$4),"Small Harm",AND(I56&gt;=-I$6, I56&lt;=-I$5),"Moderate Harm",I56&lt;=-I$6,"Large Harm",AND(I56&gt;=0,I56&lt;=I$4),"Trivial Benefit",AND(I56&lt;=I$5, I56&gt;=I$4),"Small Benefit",AND(I56&lt;=I$6, I56&gt;=I$5),"Moderate Benefit",I56&gt;=I$6,"Large Benefit")</f>
        <v>Trivial Harm</v>
      </c>
      <c r="J58" s="45" t="str">
        <f t="array" ref="J58">_xlfn.IFS(AND(J56&lt;=0,J56&gt;=-J$4),"Trivial Harm",AND(J56&gt;=-J$5, J56&lt;=-J$4),"Small Harm",AND(J56&gt;=-J$6, J56&lt;=-J$5),"Moderate Harm",J56&lt;=-J$6,"Large Harm",AND(J56&gt;=0,J56&lt;=J$4),"Trivial Benefit",AND(J56&lt;=J$5, J56&gt;=J$4),"Small Benefit",AND(J56&lt;=J$6, J56&gt;=J$5),"Moderate Benefit",J56&gt;=J$6,"Large Benefit")</f>
        <v>Trivial Harm</v>
      </c>
      <c r="K58" s="45" t="str">
        <f t="array" ref="K58">_xlfn.IFS(AND(K56&lt;=0,K56&gt;=-K$4),"Trivial Harm",AND(K56&gt;=-K$5, K56&lt;=-K$4),"Small Harm",AND(K56&gt;=-K$6, K56&lt;=-K$5),"Moderate Harm",K56&lt;=-K$6,"Large Harm",AND(K56&gt;=0,K56&lt;=K$4),"Trivial Benefit",AND(K56&lt;=K$5, K56&gt;=K$4),"Small Benefit",AND(K56&lt;=K$6, K56&gt;=K$5),"Moderate Benefit",K56&gt;=K$6,"Large Benefit")</f>
        <v>Trivial Harm</v>
      </c>
      <c r="L58" s="45" t="str">
        <f t="array" ref="L58">_xlfn.IFS(AND(L56&lt;=0,L56&gt;=-L$4),"Trivial Harm",AND(L56&gt;=-L$5, L56&lt;=-L$4),"Small Harm",AND(L56&gt;=-L$6, L56&lt;=-L$5),"Moderate Harm",L56&lt;=-L$6,"Large Harm",AND(L56&gt;=0,L56&lt;=L$4),"Trivial Benefit",AND(L56&lt;=L$5, L56&gt;=L$4),"Small Benefit",AND(L56&lt;=L$6, L56&gt;=L$5),"Moderate Benefit",L56&gt;=L$6,"Large Benefit")</f>
        <v>Trivial Harm</v>
      </c>
    </row>
    <row r="59" spans="1:12" x14ac:dyDescent="0.3">
      <c r="A59" s="96" t="s">
        <v>82</v>
      </c>
      <c r="B59" s="45">
        <f t="shared" ref="B59:K59" si="13">(B56/B$3)/1000</f>
        <v>0</v>
      </c>
      <c r="C59" s="45">
        <f t="shared" si="13"/>
        <v>0</v>
      </c>
      <c r="D59" s="45">
        <f t="shared" si="13"/>
        <v>0</v>
      </c>
      <c r="E59" s="45">
        <f t="shared" si="13"/>
        <v>0</v>
      </c>
      <c r="F59" s="45">
        <f t="shared" si="13"/>
        <v>0</v>
      </c>
      <c r="G59" s="45">
        <f t="shared" si="13"/>
        <v>0</v>
      </c>
      <c r="H59" s="45">
        <f t="shared" si="13"/>
        <v>0</v>
      </c>
      <c r="I59" s="45">
        <f t="shared" si="13"/>
        <v>0</v>
      </c>
      <c r="J59" s="45">
        <f t="shared" si="13"/>
        <v>0</v>
      </c>
      <c r="K59" s="45">
        <f t="shared" si="13"/>
        <v>0</v>
      </c>
      <c r="L59" s="45">
        <f>SUM(B59:K59)</f>
        <v>0</v>
      </c>
    </row>
    <row r="60" spans="1:12" x14ac:dyDescent="0.3">
      <c r="A60" s="4" t="s">
        <v>143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x14ac:dyDescent="0.3">
      <c r="A61" s="4" t="s">
        <v>77</v>
      </c>
    </row>
    <row r="62" spans="1:12" x14ac:dyDescent="0.3">
      <c r="A62" s="4" t="s">
        <v>81</v>
      </c>
      <c r="B62" s="45" t="str">
        <f t="array" ref="B62">_xlfn.IFS(AND(B60&lt;=0,B60&gt;=-B$4),"Trivial Harm",AND(B60&gt;=-B$5, B60&lt;=-B$4),"Small Harm",AND(B60&gt;=-B$6, B60&lt;=-B$5),"Moderate Harm",B60&lt;=-B$6,"Large Harm",AND(B60&gt;=0,B60&lt;=B$4),"Trivial Benefit",AND(B60&lt;=B$5, B60&gt;=B$4),"Small Benefit",AND(B60&lt;=B$6, B60&gt;=B$5),"Moderate Benefit",B60&gt;=B$6,"Large Benefit")</f>
        <v>Trivial Harm</v>
      </c>
      <c r="C62" s="45" t="str">
        <f t="array" ref="C62">_xlfn.IFS(AND(C60&lt;=0,C60&gt;=-C$4),"Trivial Harm",AND(C60&gt;=-C$5, C60&lt;=-C$4),"Small Harm",AND(C60&gt;=-C$6, C60&lt;=-C$5),"Moderate Harm",C60&lt;=-C$6,"Large Harm",AND(C60&gt;=0,C60&lt;=C$4),"Trivial Benefit",AND(C60&lt;=C$5, C60&gt;=C$4),"Small Benefit",AND(C60&lt;=C$6, C60&gt;=C$5),"Moderate Benefit",C60&gt;=C$6,"Large Benefit")</f>
        <v>Trivial Harm</v>
      </c>
      <c r="D62" s="45" t="str">
        <f t="array" ref="D62">_xlfn.IFS(AND(D60&lt;=0,D60&gt;=-D$4),"Trivial Harm",AND(D60&gt;=-D$5, D60&lt;=-D$4),"Small Harm",AND(D60&gt;=-D$6, D60&lt;=-D$5),"Moderate Harm",D60&lt;=-D$6,"Large Harm",AND(D60&gt;=0,D60&lt;=D$4),"Trivial Benefit",AND(D60&lt;=D$5, D60&gt;=D$4),"Small Benefit",AND(D60&lt;=D$6, D60&gt;=D$5),"Moderate Benefit",D60&gt;=D$6,"Large Benefit")</f>
        <v>Trivial Harm</v>
      </c>
      <c r="E62" s="45" t="str">
        <f t="array" ref="E62">_xlfn.IFS(AND(E60&lt;=0,E60&gt;=-E$4),"Trivial Harm",AND(E60&gt;=-E$5, E60&lt;=-E$4),"Small Harm",AND(E60&gt;=-E$6, E60&lt;=-E$5),"Moderate Harm",E60&lt;=-E$6,"Large Harm",AND(E60&gt;=0,E60&lt;=E$4),"Trivial Benefit",AND(E60&lt;=E$5, E60&gt;=E$4),"Small Benefit",AND(E60&lt;=E$6, E60&gt;=E$5),"Moderate Benefit",E60&gt;=E$6,"Large Benefit")</f>
        <v>Trivial Harm</v>
      </c>
      <c r="F62" s="45" t="str">
        <f t="array" ref="F62">_xlfn.IFS(AND(F60&lt;=0,F60&gt;=-F$4),"Trivial Harm",AND(F60&gt;=-F$5, F60&lt;=-F$4),"Small Harm",AND(F60&gt;=-F$6, F60&lt;=-F$5),"Moderate Harm",F60&lt;=-F$6,"Large Harm",AND(F60&gt;=0,F60&lt;=F$4),"Trivial Benefit",AND(F60&lt;=F$5, F60&gt;=F$4),"Small Benefit",AND(F60&lt;=F$6, F60&gt;=F$5),"Moderate Benefit",F60&gt;=F$6,"Large Benefit")</f>
        <v>Trivial Harm</v>
      </c>
      <c r="G62" s="45" t="str">
        <f t="array" ref="G62">_xlfn.IFS(AND(G60&lt;=0,G60&gt;=-G$4),"Trivial Harm",AND(G60&gt;=-G$5, G60&lt;=-G$4),"Small Harm",AND(G60&gt;=-G$6, G60&lt;=-G$5),"Moderate Harm",G60&lt;=-G$6,"Large Harm",AND(G60&gt;=0,G60&lt;=G$4),"Trivial Benefit",AND(G60&lt;=G$5, G60&gt;=G$4),"Small Benefit",AND(G60&lt;=G$6, G60&gt;=G$5),"Moderate Benefit",G60&gt;=G$6,"Large Benefit")</f>
        <v>Trivial Harm</v>
      </c>
      <c r="H62" s="45" t="str">
        <f t="array" ref="H62">_xlfn.IFS(AND(H60&lt;=0,H60&gt;=-H$4),"Trivial Harm",AND(H60&gt;=-H$5, H60&lt;=-H$4),"Small Harm",AND(H60&gt;=-H$6, H60&lt;=-H$5),"Moderate Harm",H60&lt;=-H$6,"Large Harm",AND(H60&gt;=0,H60&lt;=H$4),"Trivial Benefit",AND(H60&lt;=H$5, H60&gt;=H$4),"Small Benefit",AND(H60&lt;=H$6, H60&gt;=H$5),"Moderate Benefit",H60&gt;=H$6,"Large Benefit")</f>
        <v>Trivial Harm</v>
      </c>
      <c r="I62" s="45" t="str">
        <f t="array" ref="I62">_xlfn.IFS(AND(I60&lt;=0,I60&gt;=-I$4),"Trivial Harm",AND(I60&gt;=-I$5, I60&lt;=-I$4),"Small Harm",AND(I60&gt;=-I$6, I60&lt;=-I$5),"Moderate Harm",I60&lt;=-I$6,"Large Harm",AND(I60&gt;=0,I60&lt;=I$4),"Trivial Benefit",AND(I60&lt;=I$5, I60&gt;=I$4),"Small Benefit",AND(I60&lt;=I$6, I60&gt;=I$5),"Moderate Benefit",I60&gt;=I$6,"Large Benefit")</f>
        <v>Trivial Harm</v>
      </c>
      <c r="J62" s="45" t="str">
        <f t="array" ref="J62">_xlfn.IFS(AND(J60&lt;=0,J60&gt;=-J$4),"Trivial Harm",AND(J60&gt;=-J$5, J60&lt;=-J$4),"Small Harm",AND(J60&gt;=-J$6, J60&lt;=-J$5),"Moderate Harm",J60&lt;=-J$6,"Large Harm",AND(J60&gt;=0,J60&lt;=J$4),"Trivial Benefit",AND(J60&lt;=J$5, J60&gt;=J$4),"Small Benefit",AND(J60&lt;=J$6, J60&gt;=J$5),"Moderate Benefit",J60&gt;=J$6,"Large Benefit")</f>
        <v>Trivial Harm</v>
      </c>
      <c r="K62" s="45" t="str">
        <f t="array" ref="K62">_xlfn.IFS(AND(K60&lt;=0,K60&gt;=-K$4),"Trivial Harm",AND(K60&gt;=-K$5, K60&lt;=-K$4),"Small Harm",AND(K60&gt;=-K$6, K60&lt;=-K$5),"Moderate Harm",K60&lt;=-K$6,"Large Harm",AND(K60&gt;=0,K60&lt;=K$4),"Trivial Benefit",AND(K60&lt;=K$5, K60&gt;=K$4),"Small Benefit",AND(K60&lt;=K$6, K60&gt;=K$5),"Moderate Benefit",K60&gt;=K$6,"Large Benefit")</f>
        <v>Trivial Harm</v>
      </c>
      <c r="L62" s="45" t="str">
        <f t="array" ref="L62">_xlfn.IFS(AND(L60&lt;=0,L60&gt;=-L$4),"Trivial Harm",AND(L60&gt;=-L$5, L60&lt;=-L$4),"Small Harm",AND(L60&gt;=-L$6, L60&lt;=-L$5),"Moderate Harm",L60&lt;=-L$6,"Large Harm",AND(L60&gt;=0,L60&lt;=L$4),"Trivial Benefit",AND(L60&lt;=L$5, L60&gt;=L$4),"Small Benefit",AND(L60&lt;=L$6, L60&gt;=L$5),"Moderate Benefit",L60&gt;=L$6,"Large Benefit")</f>
        <v>Trivial Harm</v>
      </c>
    </row>
    <row r="63" spans="1:12" x14ac:dyDescent="0.3">
      <c r="A63" s="96" t="s">
        <v>82</v>
      </c>
      <c r="B63" s="45">
        <f t="shared" ref="B63:K63" si="14">(B60/B$3)/1000</f>
        <v>0</v>
      </c>
      <c r="C63" s="45">
        <f t="shared" si="14"/>
        <v>0</v>
      </c>
      <c r="D63" s="45">
        <f t="shared" si="14"/>
        <v>0</v>
      </c>
      <c r="E63" s="45">
        <f t="shared" si="14"/>
        <v>0</v>
      </c>
      <c r="F63" s="45">
        <f t="shared" si="14"/>
        <v>0</v>
      </c>
      <c r="G63" s="45">
        <f t="shared" si="14"/>
        <v>0</v>
      </c>
      <c r="H63" s="45">
        <f t="shared" si="14"/>
        <v>0</v>
      </c>
      <c r="I63" s="45">
        <f t="shared" si="14"/>
        <v>0</v>
      </c>
      <c r="J63" s="45">
        <f t="shared" si="14"/>
        <v>0</v>
      </c>
      <c r="K63" s="45">
        <f t="shared" si="14"/>
        <v>0</v>
      </c>
      <c r="L63" s="45">
        <f>SUM(B63:K63)</f>
        <v>0</v>
      </c>
    </row>
    <row r="64" spans="1:12" x14ac:dyDescent="0.3">
      <c r="A64" s="4" t="s">
        <v>144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 x14ac:dyDescent="0.3">
      <c r="A65" s="4" t="s">
        <v>77</v>
      </c>
    </row>
    <row r="66" spans="1:12" x14ac:dyDescent="0.3">
      <c r="A66" s="4" t="s">
        <v>81</v>
      </c>
      <c r="B66" s="45" t="str">
        <f t="array" ref="B66">_xlfn.IFS(AND(B64&lt;=0,B64&gt;=-B$4),"Trivial Harm",AND(B64&gt;=-B$5, B64&lt;=-B$4),"Small Harm",AND(B64&gt;=-B$6, B64&lt;=-B$5),"Moderate Harm",B64&lt;=-B$6,"Large Harm",AND(B64&gt;=0,B64&lt;=B$4),"Trivial Benefit",AND(B64&lt;=B$5, B64&gt;=B$4),"Small Benefit",AND(B64&lt;=B$6, B64&gt;=B$5),"Moderate Benefit",B64&gt;=B$6,"Large Benefit")</f>
        <v>Trivial Harm</v>
      </c>
      <c r="C66" s="45" t="str">
        <f t="array" ref="C66">_xlfn.IFS(AND(C64&lt;=0,C64&gt;=-C$4),"Trivial Harm",AND(C64&gt;=-C$5, C64&lt;=-C$4),"Small Harm",AND(C64&gt;=-C$6, C64&lt;=-C$5),"Moderate Harm",C64&lt;=-C$6,"Large Harm",AND(C64&gt;=0,C64&lt;=C$4),"Trivial Benefit",AND(C64&lt;=C$5, C64&gt;=C$4),"Small Benefit",AND(C64&lt;=C$6, C64&gt;=C$5),"Moderate Benefit",C64&gt;=C$6,"Large Benefit")</f>
        <v>Trivial Harm</v>
      </c>
      <c r="D66" s="45" t="str">
        <f t="array" ref="D66">_xlfn.IFS(AND(D64&lt;=0,D64&gt;=-D$4),"Trivial Harm",AND(D64&gt;=-D$5, D64&lt;=-D$4),"Small Harm",AND(D64&gt;=-D$6, D64&lt;=-D$5),"Moderate Harm",D64&lt;=-D$6,"Large Harm",AND(D64&gt;=0,D64&lt;=D$4),"Trivial Benefit",AND(D64&lt;=D$5, D64&gt;=D$4),"Small Benefit",AND(D64&lt;=D$6, D64&gt;=D$5),"Moderate Benefit",D64&gt;=D$6,"Large Benefit")</f>
        <v>Trivial Harm</v>
      </c>
      <c r="E66" s="45" t="str">
        <f t="array" ref="E66">_xlfn.IFS(AND(E64&lt;=0,E64&gt;=-E$4),"Trivial Harm",AND(E64&gt;=-E$5, E64&lt;=-E$4),"Small Harm",AND(E64&gt;=-E$6, E64&lt;=-E$5),"Moderate Harm",E64&lt;=-E$6,"Large Harm",AND(E64&gt;=0,E64&lt;=E$4),"Trivial Benefit",AND(E64&lt;=E$5, E64&gt;=E$4),"Small Benefit",AND(E64&lt;=E$6, E64&gt;=E$5),"Moderate Benefit",E64&gt;=E$6,"Large Benefit")</f>
        <v>Trivial Harm</v>
      </c>
      <c r="F66" s="45" t="str">
        <f t="array" ref="F66">_xlfn.IFS(AND(F64&lt;=0,F64&gt;=-F$4),"Trivial Harm",AND(F64&gt;=-F$5, F64&lt;=-F$4),"Small Harm",AND(F64&gt;=-F$6, F64&lt;=-F$5),"Moderate Harm",F64&lt;=-F$6,"Large Harm",AND(F64&gt;=0,F64&lt;=F$4),"Trivial Benefit",AND(F64&lt;=F$5, F64&gt;=F$4),"Small Benefit",AND(F64&lt;=F$6, F64&gt;=F$5),"Moderate Benefit",F64&gt;=F$6,"Large Benefit")</f>
        <v>Trivial Harm</v>
      </c>
      <c r="G66" s="45" t="str">
        <f t="array" ref="G66">_xlfn.IFS(AND(G64&lt;=0,G64&gt;=-G$4),"Trivial Harm",AND(G64&gt;=-G$5, G64&lt;=-G$4),"Small Harm",AND(G64&gt;=-G$6, G64&lt;=-G$5),"Moderate Harm",G64&lt;=-G$6,"Large Harm",AND(G64&gt;=0,G64&lt;=G$4),"Trivial Benefit",AND(G64&lt;=G$5, G64&gt;=G$4),"Small Benefit",AND(G64&lt;=G$6, G64&gt;=G$5),"Moderate Benefit",G64&gt;=G$6,"Large Benefit")</f>
        <v>Trivial Harm</v>
      </c>
      <c r="H66" s="45" t="str">
        <f t="array" ref="H66">_xlfn.IFS(AND(H64&lt;=0,H64&gt;=-H$4),"Trivial Harm",AND(H64&gt;=-H$5, H64&lt;=-H$4),"Small Harm",AND(H64&gt;=-H$6, H64&lt;=-H$5),"Moderate Harm",H64&lt;=-H$6,"Large Harm",AND(H64&gt;=0,H64&lt;=H$4),"Trivial Benefit",AND(H64&lt;=H$5, H64&gt;=H$4),"Small Benefit",AND(H64&lt;=H$6, H64&gt;=H$5),"Moderate Benefit",H64&gt;=H$6,"Large Benefit")</f>
        <v>Trivial Harm</v>
      </c>
      <c r="I66" s="45" t="str">
        <f t="array" ref="I66">_xlfn.IFS(AND(I64&lt;=0,I64&gt;=-I$4),"Trivial Harm",AND(I64&gt;=-I$5, I64&lt;=-I$4),"Small Harm",AND(I64&gt;=-I$6, I64&lt;=-I$5),"Moderate Harm",I64&lt;=-I$6,"Large Harm",AND(I64&gt;=0,I64&lt;=I$4),"Trivial Benefit",AND(I64&lt;=I$5, I64&gt;=I$4),"Small Benefit",AND(I64&lt;=I$6, I64&gt;=I$5),"Moderate Benefit",I64&gt;=I$6,"Large Benefit")</f>
        <v>Trivial Harm</v>
      </c>
      <c r="J66" s="45" t="str">
        <f t="array" ref="J66">_xlfn.IFS(AND(J64&lt;=0,J64&gt;=-J$4),"Trivial Harm",AND(J64&gt;=-J$5, J64&lt;=-J$4),"Small Harm",AND(J64&gt;=-J$6, J64&lt;=-J$5),"Moderate Harm",J64&lt;=-J$6,"Large Harm",AND(J64&gt;=0,J64&lt;=J$4),"Trivial Benefit",AND(J64&lt;=J$5, J64&gt;=J$4),"Small Benefit",AND(J64&lt;=J$6, J64&gt;=J$5),"Moderate Benefit",J64&gt;=J$6,"Large Benefit")</f>
        <v>Trivial Harm</v>
      </c>
      <c r="K66" s="45" t="str">
        <f t="array" ref="K66">_xlfn.IFS(AND(K64&lt;=0,K64&gt;=-K$4),"Trivial Harm",AND(K64&gt;=-K$5, K64&lt;=-K$4),"Small Harm",AND(K64&gt;=-K$6, K64&lt;=-K$5),"Moderate Harm",K64&lt;=-K$6,"Large Harm",AND(K64&gt;=0,K64&lt;=K$4),"Trivial Benefit",AND(K64&lt;=K$5, K64&gt;=K$4),"Small Benefit",AND(K64&lt;=K$6, K64&gt;=K$5),"Moderate Benefit",K64&gt;=K$6,"Large Benefit")</f>
        <v>Trivial Harm</v>
      </c>
      <c r="L66" s="45" t="str">
        <f t="array" ref="L66">_xlfn.IFS(AND(L64&lt;=0,L64&gt;=-L$4),"Trivial Harm",AND(L64&gt;=-L$5, L64&lt;=-L$4),"Small Harm",AND(L64&gt;=-L$6, L64&lt;=-L$5),"Moderate Harm",L64&lt;=-L$6,"Large Harm",AND(L64&gt;=0,L64&lt;=L$4),"Trivial Benefit",AND(L64&lt;=L$5, L64&gt;=L$4),"Small Benefit",AND(L64&lt;=L$6, L64&gt;=L$5),"Moderate Benefit",L64&gt;=L$6,"Large Benefit")</f>
        <v>Trivial Harm</v>
      </c>
    </row>
    <row r="67" spans="1:12" x14ac:dyDescent="0.3">
      <c r="A67" s="96" t="s">
        <v>82</v>
      </c>
      <c r="B67" s="45">
        <f t="shared" ref="B67:K67" si="15">(B64/B$3)/1000</f>
        <v>0</v>
      </c>
      <c r="C67" s="45">
        <f t="shared" si="15"/>
        <v>0</v>
      </c>
      <c r="D67" s="45">
        <f t="shared" si="15"/>
        <v>0</v>
      </c>
      <c r="E67" s="45">
        <f t="shared" si="15"/>
        <v>0</v>
      </c>
      <c r="F67" s="45">
        <f t="shared" si="15"/>
        <v>0</v>
      </c>
      <c r="G67" s="45">
        <f t="shared" si="15"/>
        <v>0</v>
      </c>
      <c r="H67" s="45">
        <f t="shared" si="15"/>
        <v>0</v>
      </c>
      <c r="I67" s="45">
        <f t="shared" si="15"/>
        <v>0</v>
      </c>
      <c r="J67" s="45">
        <f t="shared" si="15"/>
        <v>0</v>
      </c>
      <c r="K67" s="45">
        <f t="shared" si="15"/>
        <v>0</v>
      </c>
      <c r="L67" s="45">
        <f>SUM(B67:K67)</f>
        <v>0</v>
      </c>
    </row>
    <row r="68" spans="1:12" x14ac:dyDescent="0.3">
      <c r="A68" s="4" t="s">
        <v>145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1:12" x14ac:dyDescent="0.3">
      <c r="A69" s="4" t="s">
        <v>77</v>
      </c>
    </row>
    <row r="70" spans="1:12" x14ac:dyDescent="0.3">
      <c r="A70" s="4" t="s">
        <v>81</v>
      </c>
      <c r="B70" s="45" t="str">
        <f t="array" ref="B70">_xlfn.IFS(AND(B68&lt;=0,B68&gt;=-B$4),"Trivial Harm",AND(B68&gt;=-B$5, B68&lt;=-B$4),"Small Harm",AND(B68&gt;=-B$6, B68&lt;=-B$5),"Moderate Harm",B68&lt;=-B$6,"Large Harm",AND(B68&gt;=0,B68&lt;=B$4),"Trivial Benefit",AND(B68&lt;=B$5, B68&gt;=B$4),"Small Benefit",AND(B68&lt;=B$6, B68&gt;=B$5),"Moderate Benefit",B68&gt;=B$6,"Large Benefit")</f>
        <v>Trivial Harm</v>
      </c>
      <c r="C70" s="45" t="str">
        <f t="array" ref="C70">_xlfn.IFS(AND(C68&lt;=0,C68&gt;=-C$4),"Trivial Harm",AND(C68&gt;=-C$5, C68&lt;=-C$4),"Small Harm",AND(C68&gt;=-C$6, C68&lt;=-C$5),"Moderate Harm",C68&lt;=-C$6,"Large Harm",AND(C68&gt;=0,C68&lt;=C$4),"Trivial Benefit",AND(C68&lt;=C$5, C68&gt;=C$4),"Small Benefit",AND(C68&lt;=C$6, C68&gt;=C$5),"Moderate Benefit",C68&gt;=C$6,"Large Benefit")</f>
        <v>Trivial Harm</v>
      </c>
      <c r="D70" s="45" t="str">
        <f t="array" ref="D70">_xlfn.IFS(AND(D68&lt;=0,D68&gt;=-D$4),"Trivial Harm",AND(D68&gt;=-D$5, D68&lt;=-D$4),"Small Harm",AND(D68&gt;=-D$6, D68&lt;=-D$5),"Moderate Harm",D68&lt;=-D$6,"Large Harm",AND(D68&gt;=0,D68&lt;=D$4),"Trivial Benefit",AND(D68&lt;=D$5, D68&gt;=D$4),"Small Benefit",AND(D68&lt;=D$6, D68&gt;=D$5),"Moderate Benefit",D68&gt;=D$6,"Large Benefit")</f>
        <v>Trivial Harm</v>
      </c>
      <c r="E70" s="45" t="str">
        <f t="array" ref="E70">_xlfn.IFS(AND(E68&lt;=0,E68&gt;=-E$4),"Trivial Harm",AND(E68&gt;=-E$5, E68&lt;=-E$4),"Small Harm",AND(E68&gt;=-E$6, E68&lt;=-E$5),"Moderate Harm",E68&lt;=-E$6,"Large Harm",AND(E68&gt;=0,E68&lt;=E$4),"Trivial Benefit",AND(E68&lt;=E$5, E68&gt;=E$4),"Small Benefit",AND(E68&lt;=E$6, E68&gt;=E$5),"Moderate Benefit",E68&gt;=E$6,"Large Benefit")</f>
        <v>Trivial Harm</v>
      </c>
      <c r="F70" s="45" t="str">
        <f t="array" ref="F70">_xlfn.IFS(AND(F68&lt;=0,F68&gt;=-F$4),"Trivial Harm",AND(F68&gt;=-F$5, F68&lt;=-F$4),"Small Harm",AND(F68&gt;=-F$6, F68&lt;=-F$5),"Moderate Harm",F68&lt;=-F$6,"Large Harm",AND(F68&gt;=0,F68&lt;=F$4),"Trivial Benefit",AND(F68&lt;=F$5, F68&gt;=F$4),"Small Benefit",AND(F68&lt;=F$6, F68&gt;=F$5),"Moderate Benefit",F68&gt;=F$6,"Large Benefit")</f>
        <v>Trivial Harm</v>
      </c>
      <c r="G70" s="45" t="str">
        <f t="array" ref="G70">_xlfn.IFS(AND(G68&lt;=0,G68&gt;=-G$4),"Trivial Harm",AND(G68&gt;=-G$5, G68&lt;=-G$4),"Small Harm",AND(G68&gt;=-G$6, G68&lt;=-G$5),"Moderate Harm",G68&lt;=-G$6,"Large Harm",AND(G68&gt;=0,G68&lt;=G$4),"Trivial Benefit",AND(G68&lt;=G$5, G68&gt;=G$4),"Small Benefit",AND(G68&lt;=G$6, G68&gt;=G$5),"Moderate Benefit",G68&gt;=G$6,"Large Benefit")</f>
        <v>Trivial Harm</v>
      </c>
      <c r="H70" s="45" t="str">
        <f t="array" ref="H70">_xlfn.IFS(AND(H68&lt;=0,H68&gt;=-H$4),"Trivial Harm",AND(H68&gt;=-H$5, H68&lt;=-H$4),"Small Harm",AND(H68&gt;=-H$6, H68&lt;=-H$5),"Moderate Harm",H68&lt;=-H$6,"Large Harm",AND(H68&gt;=0,H68&lt;=H$4),"Trivial Benefit",AND(H68&lt;=H$5, H68&gt;=H$4),"Small Benefit",AND(H68&lt;=H$6, H68&gt;=H$5),"Moderate Benefit",H68&gt;=H$6,"Large Benefit")</f>
        <v>Trivial Harm</v>
      </c>
      <c r="I70" s="45" t="str">
        <f t="array" ref="I70">_xlfn.IFS(AND(I68&lt;=0,I68&gt;=-I$4),"Trivial Harm",AND(I68&gt;=-I$5, I68&lt;=-I$4),"Small Harm",AND(I68&gt;=-I$6, I68&lt;=-I$5),"Moderate Harm",I68&lt;=-I$6,"Large Harm",AND(I68&gt;=0,I68&lt;=I$4),"Trivial Benefit",AND(I68&lt;=I$5, I68&gt;=I$4),"Small Benefit",AND(I68&lt;=I$6, I68&gt;=I$5),"Moderate Benefit",I68&gt;=I$6,"Large Benefit")</f>
        <v>Trivial Harm</v>
      </c>
      <c r="J70" s="45" t="str">
        <f t="array" ref="J70">_xlfn.IFS(AND(J68&lt;=0,J68&gt;=-J$4),"Trivial Harm",AND(J68&gt;=-J$5, J68&lt;=-J$4),"Small Harm",AND(J68&gt;=-J$6, J68&lt;=-J$5),"Moderate Harm",J68&lt;=-J$6,"Large Harm",AND(J68&gt;=0,J68&lt;=J$4),"Trivial Benefit",AND(J68&lt;=J$5, J68&gt;=J$4),"Small Benefit",AND(J68&lt;=J$6, J68&gt;=J$5),"Moderate Benefit",J68&gt;=J$6,"Large Benefit")</f>
        <v>Trivial Harm</v>
      </c>
      <c r="K70" s="45" t="str">
        <f t="array" ref="K70">_xlfn.IFS(AND(K68&lt;=0,K68&gt;=-K$4),"Trivial Harm",AND(K68&gt;=-K$5, K68&lt;=-K$4),"Small Harm",AND(K68&gt;=-K$6, K68&lt;=-K$5),"Moderate Harm",K68&lt;=-K$6,"Large Harm",AND(K68&gt;=0,K68&lt;=K$4),"Trivial Benefit",AND(K68&lt;=K$5, K68&gt;=K$4),"Small Benefit",AND(K68&lt;=K$6, K68&gt;=K$5),"Moderate Benefit",K68&gt;=K$6,"Large Benefit")</f>
        <v>Trivial Harm</v>
      </c>
      <c r="L70" s="45" t="str">
        <f t="array" ref="L70">_xlfn.IFS(AND(L68&lt;=0,L68&gt;=-L$4),"Trivial Harm",AND(L68&gt;=-L$5, L68&lt;=-L$4),"Small Harm",AND(L68&gt;=-L$6, L68&lt;=-L$5),"Moderate Harm",L68&lt;=-L$6,"Large Harm",AND(L68&gt;=0,L68&lt;=L$4),"Trivial Benefit",AND(L68&lt;=L$5, L68&gt;=L$4),"Small Benefit",AND(L68&lt;=L$6, L68&gt;=L$5),"Moderate Benefit",L68&gt;=L$6,"Large Benefit")</f>
        <v>Trivial Harm</v>
      </c>
    </row>
    <row r="71" spans="1:12" x14ac:dyDescent="0.3">
      <c r="A71" s="96" t="s">
        <v>82</v>
      </c>
      <c r="B71" s="45">
        <f t="shared" ref="B71:K71" si="16">(B68/B$3)/1000</f>
        <v>0</v>
      </c>
      <c r="C71" s="45">
        <f t="shared" si="16"/>
        <v>0</v>
      </c>
      <c r="D71" s="45">
        <f t="shared" si="16"/>
        <v>0</v>
      </c>
      <c r="E71" s="45">
        <f t="shared" si="16"/>
        <v>0</v>
      </c>
      <c r="F71" s="45">
        <f t="shared" si="16"/>
        <v>0</v>
      </c>
      <c r="G71" s="45">
        <f t="shared" si="16"/>
        <v>0</v>
      </c>
      <c r="H71" s="45">
        <f t="shared" si="16"/>
        <v>0</v>
      </c>
      <c r="I71" s="45">
        <f t="shared" si="16"/>
        <v>0</v>
      </c>
      <c r="J71" s="45">
        <f t="shared" si="16"/>
        <v>0</v>
      </c>
      <c r="K71" s="45">
        <f t="shared" si="16"/>
        <v>0</v>
      </c>
      <c r="L71" s="45">
        <f>SUM(B71:K71)</f>
        <v>0</v>
      </c>
    </row>
    <row r="72" spans="1:12" x14ac:dyDescent="0.3">
      <c r="A72" s="4" t="s">
        <v>146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3">
      <c r="A73" s="4" t="s">
        <v>77</v>
      </c>
    </row>
    <row r="74" spans="1:12" x14ac:dyDescent="0.3">
      <c r="A74" s="4" t="s">
        <v>81</v>
      </c>
      <c r="B74" s="45" t="str">
        <f t="array" ref="B74">_xlfn.IFS(AND(B72&lt;=0,B72&gt;=-B$4),"Trivial Harm",AND(B72&gt;=-B$5, B72&lt;=-B$4),"Small Harm",AND(B72&gt;=-B$6, B72&lt;=-B$5),"Moderate Harm",B72&lt;=-B$6,"Large Harm",AND(B72&gt;=0,B72&lt;=B$4),"Trivial Benefit",AND(B72&lt;=B$5, B72&gt;=B$4),"Small Benefit",AND(B72&lt;=B$6, B72&gt;=B$5),"Moderate Benefit",B72&gt;=B$6,"Large Benefit")</f>
        <v>Trivial Harm</v>
      </c>
      <c r="C74" s="45" t="str">
        <f t="array" ref="C74">_xlfn.IFS(AND(C72&lt;=0,C72&gt;=-C$4),"Trivial Harm",AND(C72&gt;=-C$5, C72&lt;=-C$4),"Small Harm",AND(C72&gt;=-C$6, C72&lt;=-C$5),"Moderate Harm",C72&lt;=-C$6,"Large Harm",AND(C72&gt;=0,C72&lt;=C$4),"Trivial Benefit",AND(C72&lt;=C$5, C72&gt;=C$4),"Small Benefit",AND(C72&lt;=C$6, C72&gt;=C$5),"Moderate Benefit",C72&gt;=C$6,"Large Benefit")</f>
        <v>Trivial Harm</v>
      </c>
      <c r="D74" s="45" t="str">
        <f t="array" ref="D74">_xlfn.IFS(AND(D72&lt;=0,D72&gt;=-D$4),"Trivial Harm",AND(D72&gt;=-D$5, D72&lt;=-D$4),"Small Harm",AND(D72&gt;=-D$6, D72&lt;=-D$5),"Moderate Harm",D72&lt;=-D$6,"Large Harm",AND(D72&gt;=0,D72&lt;=D$4),"Trivial Benefit",AND(D72&lt;=D$5, D72&gt;=D$4),"Small Benefit",AND(D72&lt;=D$6, D72&gt;=D$5),"Moderate Benefit",D72&gt;=D$6,"Large Benefit")</f>
        <v>Trivial Harm</v>
      </c>
      <c r="E74" s="45" t="str">
        <f t="array" ref="E74">_xlfn.IFS(AND(E72&lt;=0,E72&gt;=-E$4),"Trivial Harm",AND(E72&gt;=-E$5, E72&lt;=-E$4),"Small Harm",AND(E72&gt;=-E$6, E72&lt;=-E$5),"Moderate Harm",E72&lt;=-E$6,"Large Harm",AND(E72&gt;=0,E72&lt;=E$4),"Trivial Benefit",AND(E72&lt;=E$5, E72&gt;=E$4),"Small Benefit",AND(E72&lt;=E$6, E72&gt;=E$5),"Moderate Benefit",E72&gt;=E$6,"Large Benefit")</f>
        <v>Trivial Harm</v>
      </c>
      <c r="F74" s="45" t="str">
        <f t="array" ref="F74">_xlfn.IFS(AND(F72&lt;=0,F72&gt;=-F$4),"Trivial Harm",AND(F72&gt;=-F$5, F72&lt;=-F$4),"Small Harm",AND(F72&gt;=-F$6, F72&lt;=-F$5),"Moderate Harm",F72&lt;=-F$6,"Large Harm",AND(F72&gt;=0,F72&lt;=F$4),"Trivial Benefit",AND(F72&lt;=F$5, F72&gt;=F$4),"Small Benefit",AND(F72&lt;=F$6, F72&gt;=F$5),"Moderate Benefit",F72&gt;=F$6,"Large Benefit")</f>
        <v>Trivial Harm</v>
      </c>
      <c r="G74" s="45" t="str">
        <f t="array" ref="G74">_xlfn.IFS(AND(G72&lt;=0,G72&gt;=-G$4),"Trivial Harm",AND(G72&gt;=-G$5, G72&lt;=-G$4),"Small Harm",AND(G72&gt;=-G$6, G72&lt;=-G$5),"Moderate Harm",G72&lt;=-G$6,"Large Harm",AND(G72&gt;=0,G72&lt;=G$4),"Trivial Benefit",AND(G72&lt;=G$5, G72&gt;=G$4),"Small Benefit",AND(G72&lt;=G$6, G72&gt;=G$5),"Moderate Benefit",G72&gt;=G$6,"Large Benefit")</f>
        <v>Trivial Harm</v>
      </c>
      <c r="H74" s="45" t="str">
        <f t="array" ref="H74">_xlfn.IFS(AND(H72&lt;=0,H72&gt;=-H$4),"Trivial Harm",AND(H72&gt;=-H$5, H72&lt;=-H$4),"Small Harm",AND(H72&gt;=-H$6, H72&lt;=-H$5),"Moderate Harm",H72&lt;=-H$6,"Large Harm",AND(H72&gt;=0,H72&lt;=H$4),"Trivial Benefit",AND(H72&lt;=H$5, H72&gt;=H$4),"Small Benefit",AND(H72&lt;=H$6, H72&gt;=H$5),"Moderate Benefit",H72&gt;=H$6,"Large Benefit")</f>
        <v>Trivial Harm</v>
      </c>
      <c r="I74" s="45" t="str">
        <f t="array" ref="I74">_xlfn.IFS(AND(I72&lt;=0,I72&gt;=-I$4),"Trivial Harm",AND(I72&gt;=-I$5, I72&lt;=-I$4),"Small Harm",AND(I72&gt;=-I$6, I72&lt;=-I$5),"Moderate Harm",I72&lt;=-I$6,"Large Harm",AND(I72&gt;=0,I72&lt;=I$4),"Trivial Benefit",AND(I72&lt;=I$5, I72&gt;=I$4),"Small Benefit",AND(I72&lt;=I$6, I72&gt;=I$5),"Moderate Benefit",I72&gt;=I$6,"Large Benefit")</f>
        <v>Trivial Harm</v>
      </c>
      <c r="J74" s="45" t="str">
        <f t="array" ref="J74">_xlfn.IFS(AND(J72&lt;=0,J72&gt;=-J$4),"Trivial Harm",AND(J72&gt;=-J$5, J72&lt;=-J$4),"Small Harm",AND(J72&gt;=-J$6, J72&lt;=-J$5),"Moderate Harm",J72&lt;=-J$6,"Large Harm",AND(J72&gt;=0,J72&lt;=J$4),"Trivial Benefit",AND(J72&lt;=J$5, J72&gt;=J$4),"Small Benefit",AND(J72&lt;=J$6, J72&gt;=J$5),"Moderate Benefit",J72&gt;=J$6,"Large Benefit")</f>
        <v>Trivial Harm</v>
      </c>
      <c r="K74" s="45" t="str">
        <f t="array" ref="K74">_xlfn.IFS(AND(K72&lt;=0,K72&gt;=-K$4),"Trivial Harm",AND(K72&gt;=-K$5, K72&lt;=-K$4),"Small Harm",AND(K72&gt;=-K$6, K72&lt;=-K$5),"Moderate Harm",K72&lt;=-K$6,"Large Harm",AND(K72&gt;=0,K72&lt;=K$4),"Trivial Benefit",AND(K72&lt;=K$5, K72&gt;=K$4),"Small Benefit",AND(K72&lt;=K$6, K72&gt;=K$5),"Moderate Benefit",K72&gt;=K$6,"Large Benefit")</f>
        <v>Trivial Harm</v>
      </c>
      <c r="L74" s="45" t="str">
        <f t="array" ref="L74">_xlfn.IFS(AND(L72&lt;=0,L72&gt;=-L$4),"Trivial Harm",AND(L72&gt;=-L$5, L72&lt;=-L$4),"Small Harm",AND(L72&gt;=-L$6, L72&lt;=-L$5),"Moderate Harm",L72&lt;=-L$6,"Large Harm",AND(L72&gt;=0,L72&lt;=L$4),"Trivial Benefit",AND(L72&lt;=L$5, L72&gt;=L$4),"Small Benefit",AND(L72&lt;=L$6, L72&gt;=L$5),"Moderate Benefit",L72&gt;=L$6,"Large Benefit")</f>
        <v>Trivial Harm</v>
      </c>
    </row>
    <row r="75" spans="1:12" x14ac:dyDescent="0.3">
      <c r="A75" s="96" t="s">
        <v>82</v>
      </c>
      <c r="B75" s="45">
        <f t="shared" ref="B75:K75" si="17">(B72/B$3)/1000</f>
        <v>0</v>
      </c>
      <c r="C75" s="45">
        <f t="shared" si="17"/>
        <v>0</v>
      </c>
      <c r="D75" s="45">
        <f t="shared" si="17"/>
        <v>0</v>
      </c>
      <c r="E75" s="45">
        <f t="shared" si="17"/>
        <v>0</v>
      </c>
      <c r="F75" s="45">
        <f t="shared" si="17"/>
        <v>0</v>
      </c>
      <c r="G75" s="45">
        <f t="shared" si="17"/>
        <v>0</v>
      </c>
      <c r="H75" s="45">
        <f t="shared" si="17"/>
        <v>0</v>
      </c>
      <c r="I75" s="45">
        <f t="shared" si="17"/>
        <v>0</v>
      </c>
      <c r="J75" s="45">
        <f t="shared" si="17"/>
        <v>0</v>
      </c>
      <c r="K75" s="45">
        <f t="shared" si="17"/>
        <v>0</v>
      </c>
      <c r="L75" s="45">
        <f>SUM(B75:K75)</f>
        <v>0</v>
      </c>
    </row>
    <row r="76" spans="1:12" x14ac:dyDescent="0.3">
      <c r="A76" s="4" t="s">
        <v>147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 x14ac:dyDescent="0.3">
      <c r="A77" s="4" t="s">
        <v>77</v>
      </c>
    </row>
    <row r="78" spans="1:12" x14ac:dyDescent="0.3">
      <c r="A78" s="4" t="s">
        <v>81</v>
      </c>
      <c r="B78" s="45" t="str">
        <f t="array" ref="B78">_xlfn.IFS(AND(B76&lt;=0,B76&gt;=-B$4),"Trivial Harm",AND(B76&gt;=-B$5, B76&lt;=-B$4),"Small Harm",AND(B76&gt;=-B$6, B76&lt;=-B$5),"Moderate Harm",B76&lt;=-B$6,"Large Harm",AND(B76&gt;=0,B76&lt;=B$4),"Trivial Benefit",AND(B76&lt;=B$5, B76&gt;=B$4),"Small Benefit",AND(B76&lt;=B$6, B76&gt;=B$5),"Moderate Benefit",B76&gt;=B$6,"Large Benefit")</f>
        <v>Trivial Harm</v>
      </c>
      <c r="C78" s="45" t="str">
        <f t="array" ref="C78">_xlfn.IFS(AND(C76&lt;=0,C76&gt;=-C$4),"Trivial Harm",AND(C76&gt;=-C$5, C76&lt;=-C$4),"Small Harm",AND(C76&gt;=-C$6, C76&lt;=-C$5),"Moderate Harm",C76&lt;=-C$6,"Large Harm",AND(C76&gt;=0,C76&lt;=C$4),"Trivial Benefit",AND(C76&lt;=C$5, C76&gt;=C$4),"Small Benefit",AND(C76&lt;=C$6, C76&gt;=C$5),"Moderate Benefit",C76&gt;=C$6,"Large Benefit")</f>
        <v>Trivial Harm</v>
      </c>
      <c r="D78" s="45" t="str">
        <f t="array" ref="D78">_xlfn.IFS(AND(D76&lt;=0,D76&gt;=-D$4),"Trivial Harm",AND(D76&gt;=-D$5, D76&lt;=-D$4),"Small Harm",AND(D76&gt;=-D$6, D76&lt;=-D$5),"Moderate Harm",D76&lt;=-D$6,"Large Harm",AND(D76&gt;=0,D76&lt;=D$4),"Trivial Benefit",AND(D76&lt;=D$5, D76&gt;=D$4),"Small Benefit",AND(D76&lt;=D$6, D76&gt;=D$5),"Moderate Benefit",D76&gt;=D$6,"Large Benefit")</f>
        <v>Trivial Harm</v>
      </c>
      <c r="E78" s="45" t="str">
        <f t="array" ref="E78">_xlfn.IFS(AND(E76&lt;=0,E76&gt;=-E$4),"Trivial Harm",AND(E76&gt;=-E$5, E76&lt;=-E$4),"Small Harm",AND(E76&gt;=-E$6, E76&lt;=-E$5),"Moderate Harm",E76&lt;=-E$6,"Large Harm",AND(E76&gt;=0,E76&lt;=E$4),"Trivial Benefit",AND(E76&lt;=E$5, E76&gt;=E$4),"Small Benefit",AND(E76&lt;=E$6, E76&gt;=E$5),"Moderate Benefit",E76&gt;=E$6,"Large Benefit")</f>
        <v>Trivial Harm</v>
      </c>
      <c r="F78" s="45" t="str">
        <f t="array" ref="F78">_xlfn.IFS(AND(F76&lt;=0,F76&gt;=-F$4),"Trivial Harm",AND(F76&gt;=-F$5, F76&lt;=-F$4),"Small Harm",AND(F76&gt;=-F$6, F76&lt;=-F$5),"Moderate Harm",F76&lt;=-F$6,"Large Harm",AND(F76&gt;=0,F76&lt;=F$4),"Trivial Benefit",AND(F76&lt;=F$5, F76&gt;=F$4),"Small Benefit",AND(F76&lt;=F$6, F76&gt;=F$5),"Moderate Benefit",F76&gt;=F$6,"Large Benefit")</f>
        <v>Trivial Harm</v>
      </c>
      <c r="G78" s="45" t="str">
        <f t="array" ref="G78">_xlfn.IFS(AND(G76&lt;=0,G76&gt;=-G$4),"Trivial Harm",AND(G76&gt;=-G$5, G76&lt;=-G$4),"Small Harm",AND(G76&gt;=-G$6, G76&lt;=-G$5),"Moderate Harm",G76&lt;=-G$6,"Large Harm",AND(G76&gt;=0,G76&lt;=G$4),"Trivial Benefit",AND(G76&lt;=G$5, G76&gt;=G$4),"Small Benefit",AND(G76&lt;=G$6, G76&gt;=G$5),"Moderate Benefit",G76&gt;=G$6,"Large Benefit")</f>
        <v>Trivial Harm</v>
      </c>
      <c r="H78" s="45" t="str">
        <f t="array" ref="H78">_xlfn.IFS(AND(H76&lt;=0,H76&gt;=-H$4),"Trivial Harm",AND(H76&gt;=-H$5, H76&lt;=-H$4),"Small Harm",AND(H76&gt;=-H$6, H76&lt;=-H$5),"Moderate Harm",H76&lt;=-H$6,"Large Harm",AND(H76&gt;=0,H76&lt;=H$4),"Trivial Benefit",AND(H76&lt;=H$5, H76&gt;=H$4),"Small Benefit",AND(H76&lt;=H$6, H76&gt;=H$5),"Moderate Benefit",H76&gt;=H$6,"Large Benefit")</f>
        <v>Trivial Harm</v>
      </c>
      <c r="I78" s="45" t="str">
        <f t="array" ref="I78">_xlfn.IFS(AND(I76&lt;=0,I76&gt;=-I$4),"Trivial Harm",AND(I76&gt;=-I$5, I76&lt;=-I$4),"Small Harm",AND(I76&gt;=-I$6, I76&lt;=-I$5),"Moderate Harm",I76&lt;=-I$6,"Large Harm",AND(I76&gt;=0,I76&lt;=I$4),"Trivial Benefit",AND(I76&lt;=I$5, I76&gt;=I$4),"Small Benefit",AND(I76&lt;=I$6, I76&gt;=I$5),"Moderate Benefit",I76&gt;=I$6,"Large Benefit")</f>
        <v>Trivial Harm</v>
      </c>
      <c r="J78" s="45" t="str">
        <f t="array" ref="J78">_xlfn.IFS(AND(J76&lt;=0,J76&gt;=-J$4),"Trivial Harm",AND(J76&gt;=-J$5, J76&lt;=-J$4),"Small Harm",AND(J76&gt;=-J$6, J76&lt;=-J$5),"Moderate Harm",J76&lt;=-J$6,"Large Harm",AND(J76&gt;=0,J76&lt;=J$4),"Trivial Benefit",AND(J76&lt;=J$5, J76&gt;=J$4),"Small Benefit",AND(J76&lt;=J$6, J76&gt;=J$5),"Moderate Benefit",J76&gt;=J$6,"Large Benefit")</f>
        <v>Trivial Harm</v>
      </c>
      <c r="K78" s="45" t="str">
        <f t="array" ref="K78">_xlfn.IFS(AND(K76&lt;=0,K76&gt;=-K$4),"Trivial Harm",AND(K76&gt;=-K$5, K76&lt;=-K$4),"Small Harm",AND(K76&gt;=-K$6, K76&lt;=-K$5),"Moderate Harm",K76&lt;=-K$6,"Large Harm",AND(K76&gt;=0,K76&lt;=K$4),"Trivial Benefit",AND(K76&lt;=K$5, K76&gt;=K$4),"Small Benefit",AND(K76&lt;=K$6, K76&gt;=K$5),"Moderate Benefit",K76&gt;=K$6,"Large Benefit")</f>
        <v>Trivial Harm</v>
      </c>
      <c r="L78" s="45" t="str">
        <f t="array" ref="L78">_xlfn.IFS(AND(L76&lt;=0,L76&gt;=-L$4),"Trivial Harm",AND(L76&gt;=-L$5, L76&lt;=-L$4),"Small Harm",AND(L76&gt;=-L$6, L76&lt;=-L$5),"Moderate Harm",L76&lt;=-L$6,"Large Harm",AND(L76&gt;=0,L76&lt;=L$4),"Trivial Benefit",AND(L76&lt;=L$5, L76&gt;=L$4),"Small Benefit",AND(L76&lt;=L$6, L76&gt;=L$5),"Moderate Benefit",L76&gt;=L$6,"Large Benefit")</f>
        <v>Trivial Harm</v>
      </c>
    </row>
    <row r="79" spans="1:12" x14ac:dyDescent="0.3">
      <c r="A79" s="96" t="s">
        <v>82</v>
      </c>
      <c r="B79" s="45">
        <f t="shared" ref="B79:K79" si="18">(B76/B$3)/1000</f>
        <v>0</v>
      </c>
      <c r="C79" s="45">
        <f t="shared" si="18"/>
        <v>0</v>
      </c>
      <c r="D79" s="45">
        <f t="shared" si="18"/>
        <v>0</v>
      </c>
      <c r="E79" s="45">
        <f t="shared" si="18"/>
        <v>0</v>
      </c>
      <c r="F79" s="45">
        <f t="shared" si="18"/>
        <v>0</v>
      </c>
      <c r="G79" s="45">
        <f t="shared" si="18"/>
        <v>0</v>
      </c>
      <c r="H79" s="45">
        <f t="shared" si="18"/>
        <v>0</v>
      </c>
      <c r="I79" s="45">
        <f t="shared" si="18"/>
        <v>0</v>
      </c>
      <c r="J79" s="45">
        <f t="shared" si="18"/>
        <v>0</v>
      </c>
      <c r="K79" s="45">
        <f t="shared" si="18"/>
        <v>0</v>
      </c>
      <c r="L79" s="45">
        <f>SUM(B79:K79)</f>
        <v>0</v>
      </c>
    </row>
    <row r="80" spans="1:12" x14ac:dyDescent="0.3">
      <c r="A80" s="4" t="s">
        <v>148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</row>
    <row r="81" spans="1:12" x14ac:dyDescent="0.3">
      <c r="A81" s="4" t="s">
        <v>77</v>
      </c>
    </row>
    <row r="82" spans="1:12" x14ac:dyDescent="0.3">
      <c r="A82" s="4" t="s">
        <v>81</v>
      </c>
      <c r="B82" s="45" t="str">
        <f t="array" ref="B82">_xlfn.IFS(AND(B80&lt;=0,B80&gt;=-B$4),"Trivial Harm",AND(B80&gt;=-B$5, B80&lt;=-B$4),"Small Harm",AND(B80&gt;=-B$6, B80&lt;=-B$5),"Moderate Harm",B80&lt;=-B$6,"Large Harm",AND(B80&gt;=0,B80&lt;=B$4),"Trivial Benefit",AND(B80&lt;=B$5, B80&gt;=B$4),"Small Benefit",AND(B80&lt;=B$6, B80&gt;=B$5),"Moderate Benefit",B80&gt;=B$6,"Large Benefit")</f>
        <v>Trivial Harm</v>
      </c>
      <c r="C82" s="45" t="str">
        <f t="array" ref="C82">_xlfn.IFS(AND(C80&lt;=0,C80&gt;=-C$4),"Trivial Harm",AND(C80&gt;=-C$5, C80&lt;=-C$4),"Small Harm",AND(C80&gt;=-C$6, C80&lt;=-C$5),"Moderate Harm",C80&lt;=-C$6,"Large Harm",AND(C80&gt;=0,C80&lt;=C$4),"Trivial Benefit",AND(C80&lt;=C$5, C80&gt;=C$4),"Small Benefit",AND(C80&lt;=C$6, C80&gt;=C$5),"Moderate Benefit",C80&gt;=C$6,"Large Benefit")</f>
        <v>Trivial Harm</v>
      </c>
      <c r="D82" s="45" t="str">
        <f t="array" ref="D82">_xlfn.IFS(AND(D80&lt;=0,D80&gt;=-D$4),"Trivial Harm",AND(D80&gt;=-D$5, D80&lt;=-D$4),"Small Harm",AND(D80&gt;=-D$6, D80&lt;=-D$5),"Moderate Harm",D80&lt;=-D$6,"Large Harm",AND(D80&gt;=0,D80&lt;=D$4),"Trivial Benefit",AND(D80&lt;=D$5, D80&gt;=D$4),"Small Benefit",AND(D80&lt;=D$6, D80&gt;=D$5),"Moderate Benefit",D80&gt;=D$6,"Large Benefit")</f>
        <v>Trivial Harm</v>
      </c>
      <c r="E82" s="45" t="str">
        <f t="array" ref="E82">_xlfn.IFS(AND(E80&lt;=0,E80&gt;=-E$4),"Trivial Harm",AND(E80&gt;=-E$5, E80&lt;=-E$4),"Small Harm",AND(E80&gt;=-E$6, E80&lt;=-E$5),"Moderate Harm",E80&lt;=-E$6,"Large Harm",AND(E80&gt;=0,E80&lt;=E$4),"Trivial Benefit",AND(E80&lt;=E$5, E80&gt;=E$4),"Small Benefit",AND(E80&lt;=E$6, E80&gt;=E$5),"Moderate Benefit",E80&gt;=E$6,"Large Benefit")</f>
        <v>Trivial Harm</v>
      </c>
      <c r="F82" s="45" t="str">
        <f t="array" ref="F82">_xlfn.IFS(AND(F80&lt;=0,F80&gt;=-F$4),"Trivial Harm",AND(F80&gt;=-F$5, F80&lt;=-F$4),"Small Harm",AND(F80&gt;=-F$6, F80&lt;=-F$5),"Moderate Harm",F80&lt;=-F$6,"Large Harm",AND(F80&gt;=0,F80&lt;=F$4),"Trivial Benefit",AND(F80&lt;=F$5, F80&gt;=F$4),"Small Benefit",AND(F80&lt;=F$6, F80&gt;=F$5),"Moderate Benefit",F80&gt;=F$6,"Large Benefit")</f>
        <v>Trivial Harm</v>
      </c>
      <c r="G82" s="45" t="str">
        <f t="array" ref="G82">_xlfn.IFS(AND(G80&lt;=0,G80&gt;=-G$4),"Trivial Harm",AND(G80&gt;=-G$5, G80&lt;=-G$4),"Small Harm",AND(G80&gt;=-G$6, G80&lt;=-G$5),"Moderate Harm",G80&lt;=-G$6,"Large Harm",AND(G80&gt;=0,G80&lt;=G$4),"Trivial Benefit",AND(G80&lt;=G$5, G80&gt;=G$4),"Small Benefit",AND(G80&lt;=G$6, G80&gt;=G$5),"Moderate Benefit",G80&gt;=G$6,"Large Benefit")</f>
        <v>Trivial Harm</v>
      </c>
      <c r="H82" s="45" t="str">
        <f t="array" ref="H82">_xlfn.IFS(AND(H80&lt;=0,H80&gt;=-H$4),"Trivial Harm",AND(H80&gt;=-H$5, H80&lt;=-H$4),"Small Harm",AND(H80&gt;=-H$6, H80&lt;=-H$5),"Moderate Harm",H80&lt;=-H$6,"Large Harm",AND(H80&gt;=0,H80&lt;=H$4),"Trivial Benefit",AND(H80&lt;=H$5, H80&gt;=H$4),"Small Benefit",AND(H80&lt;=H$6, H80&gt;=H$5),"Moderate Benefit",H80&gt;=H$6,"Large Benefit")</f>
        <v>Trivial Harm</v>
      </c>
      <c r="I82" s="45" t="str">
        <f t="array" ref="I82">_xlfn.IFS(AND(I80&lt;=0,I80&gt;=-I$4),"Trivial Harm",AND(I80&gt;=-I$5, I80&lt;=-I$4),"Small Harm",AND(I80&gt;=-I$6, I80&lt;=-I$5),"Moderate Harm",I80&lt;=-I$6,"Large Harm",AND(I80&gt;=0,I80&lt;=I$4),"Trivial Benefit",AND(I80&lt;=I$5, I80&gt;=I$4),"Small Benefit",AND(I80&lt;=I$6, I80&gt;=I$5),"Moderate Benefit",I80&gt;=I$6,"Large Benefit")</f>
        <v>Trivial Harm</v>
      </c>
      <c r="J82" s="45" t="str">
        <f t="array" ref="J82">_xlfn.IFS(AND(J80&lt;=0,J80&gt;=-J$4),"Trivial Harm",AND(J80&gt;=-J$5, J80&lt;=-J$4),"Small Harm",AND(J80&gt;=-J$6, J80&lt;=-J$5),"Moderate Harm",J80&lt;=-J$6,"Large Harm",AND(J80&gt;=0,J80&lt;=J$4),"Trivial Benefit",AND(J80&lt;=J$5, J80&gt;=J$4),"Small Benefit",AND(J80&lt;=J$6, J80&gt;=J$5),"Moderate Benefit",J80&gt;=J$6,"Large Benefit")</f>
        <v>Trivial Harm</v>
      </c>
      <c r="K82" s="45" t="str">
        <f t="array" ref="K82">_xlfn.IFS(AND(K80&lt;=0,K80&gt;=-K$4),"Trivial Harm",AND(K80&gt;=-K$5, K80&lt;=-K$4),"Small Harm",AND(K80&gt;=-K$6, K80&lt;=-K$5),"Moderate Harm",K80&lt;=-K$6,"Large Harm",AND(K80&gt;=0,K80&lt;=K$4),"Trivial Benefit",AND(K80&lt;=K$5, K80&gt;=K$4),"Small Benefit",AND(K80&lt;=K$6, K80&gt;=K$5),"Moderate Benefit",K80&gt;=K$6,"Large Benefit")</f>
        <v>Trivial Harm</v>
      </c>
      <c r="L82" s="45" t="str">
        <f t="array" ref="L82">_xlfn.IFS(AND(L80&lt;=0,L80&gt;=-L$4),"Trivial Harm",AND(L80&gt;=-L$5, L80&lt;=-L$4),"Small Harm",AND(L80&gt;=-L$6, L80&lt;=-L$5),"Moderate Harm",L80&lt;=-L$6,"Large Harm",AND(L80&gt;=0,L80&lt;=L$4),"Trivial Benefit",AND(L80&lt;=L$5, L80&gt;=L$4),"Small Benefit",AND(L80&lt;=L$6, L80&gt;=L$5),"Moderate Benefit",L80&gt;=L$6,"Large Benefit")</f>
        <v>Trivial Harm</v>
      </c>
    </row>
    <row r="83" spans="1:12" x14ac:dyDescent="0.3">
      <c r="A83" s="96" t="s">
        <v>82</v>
      </c>
      <c r="B83" s="45">
        <f t="shared" ref="B83:K83" si="19">(B80/B$3)/1000</f>
        <v>0</v>
      </c>
      <c r="C83" s="45">
        <f t="shared" si="19"/>
        <v>0</v>
      </c>
      <c r="D83" s="45">
        <f t="shared" si="19"/>
        <v>0</v>
      </c>
      <c r="E83" s="45">
        <f t="shared" si="19"/>
        <v>0</v>
      </c>
      <c r="F83" s="45">
        <f t="shared" si="19"/>
        <v>0</v>
      </c>
      <c r="G83" s="45">
        <f t="shared" si="19"/>
        <v>0</v>
      </c>
      <c r="H83" s="45">
        <f t="shared" si="19"/>
        <v>0</v>
      </c>
      <c r="I83" s="45">
        <f t="shared" si="19"/>
        <v>0</v>
      </c>
      <c r="J83" s="45">
        <f t="shared" si="19"/>
        <v>0</v>
      </c>
      <c r="K83" s="45">
        <f t="shared" si="19"/>
        <v>0</v>
      </c>
      <c r="L83" s="45">
        <f>SUM(B83:K83)</f>
        <v>0</v>
      </c>
    </row>
    <row r="84" spans="1:12" x14ac:dyDescent="0.3">
      <c r="A84" s="4" t="s">
        <v>149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</row>
    <row r="85" spans="1:12" x14ac:dyDescent="0.3">
      <c r="A85" s="4" t="s">
        <v>77</v>
      </c>
    </row>
    <row r="86" spans="1:12" x14ac:dyDescent="0.3">
      <c r="A86" s="4" t="s">
        <v>81</v>
      </c>
      <c r="B86" s="45" t="str">
        <f t="array" ref="B86">_xlfn.IFS(AND(B84&lt;=0,B84&gt;=-B$4),"Trivial Harm",AND(B84&gt;=-B$5, B84&lt;=-B$4),"Small Harm",AND(B84&gt;=-B$6, B84&lt;=-B$5),"Moderate Harm",B84&lt;=-B$6,"Large Harm",AND(B84&gt;=0,B84&lt;=B$4),"Trivial Benefit",AND(B84&lt;=B$5, B84&gt;=B$4),"Small Benefit",AND(B84&lt;=B$6, B84&gt;=B$5),"Moderate Benefit",B84&gt;=B$6,"Large Benefit")</f>
        <v>Trivial Harm</v>
      </c>
      <c r="C86" s="45" t="str">
        <f t="array" ref="C86">_xlfn.IFS(AND(C84&lt;=0,C84&gt;=-C$4),"Trivial Harm",AND(C84&gt;=-C$5, C84&lt;=-C$4),"Small Harm",AND(C84&gt;=-C$6, C84&lt;=-C$5),"Moderate Harm",C84&lt;=-C$6,"Large Harm",AND(C84&gt;=0,C84&lt;=C$4),"Trivial Benefit",AND(C84&lt;=C$5, C84&gt;=C$4),"Small Benefit",AND(C84&lt;=C$6, C84&gt;=C$5),"Moderate Benefit",C84&gt;=C$6,"Large Benefit")</f>
        <v>Trivial Harm</v>
      </c>
      <c r="D86" s="45" t="str">
        <f t="array" ref="D86">_xlfn.IFS(AND(D84&lt;=0,D84&gt;=-D$4),"Trivial Harm",AND(D84&gt;=-D$5, D84&lt;=-D$4),"Small Harm",AND(D84&gt;=-D$6, D84&lt;=-D$5),"Moderate Harm",D84&lt;=-D$6,"Large Harm",AND(D84&gt;=0,D84&lt;=D$4),"Trivial Benefit",AND(D84&lt;=D$5, D84&gt;=D$4),"Small Benefit",AND(D84&lt;=D$6, D84&gt;=D$5),"Moderate Benefit",D84&gt;=D$6,"Large Benefit")</f>
        <v>Trivial Harm</v>
      </c>
      <c r="E86" s="45" t="str">
        <f t="array" ref="E86">_xlfn.IFS(AND(E84&lt;=0,E84&gt;=-E$4),"Trivial Harm",AND(E84&gt;=-E$5, E84&lt;=-E$4),"Small Harm",AND(E84&gt;=-E$6, E84&lt;=-E$5),"Moderate Harm",E84&lt;=-E$6,"Large Harm",AND(E84&gt;=0,E84&lt;=E$4),"Trivial Benefit",AND(E84&lt;=E$5, E84&gt;=E$4),"Small Benefit",AND(E84&lt;=E$6, E84&gt;=E$5),"Moderate Benefit",E84&gt;=E$6,"Large Benefit")</f>
        <v>Trivial Harm</v>
      </c>
      <c r="F86" s="45" t="str">
        <f t="array" ref="F86">_xlfn.IFS(AND(F84&lt;=0,F84&gt;=-F$4),"Trivial Harm",AND(F84&gt;=-F$5, F84&lt;=-F$4),"Small Harm",AND(F84&gt;=-F$6, F84&lt;=-F$5),"Moderate Harm",F84&lt;=-F$6,"Large Harm",AND(F84&gt;=0,F84&lt;=F$4),"Trivial Benefit",AND(F84&lt;=F$5, F84&gt;=F$4),"Small Benefit",AND(F84&lt;=F$6, F84&gt;=F$5),"Moderate Benefit",F84&gt;=F$6,"Large Benefit")</f>
        <v>Trivial Harm</v>
      </c>
      <c r="G86" s="45" t="str">
        <f t="array" ref="G86">_xlfn.IFS(AND(G84&lt;=0,G84&gt;=-G$4),"Trivial Harm",AND(G84&gt;=-G$5, G84&lt;=-G$4),"Small Harm",AND(G84&gt;=-G$6, G84&lt;=-G$5),"Moderate Harm",G84&lt;=-G$6,"Large Harm",AND(G84&gt;=0,G84&lt;=G$4),"Trivial Benefit",AND(G84&lt;=G$5, G84&gt;=G$4),"Small Benefit",AND(G84&lt;=G$6, G84&gt;=G$5),"Moderate Benefit",G84&gt;=G$6,"Large Benefit")</f>
        <v>Trivial Harm</v>
      </c>
      <c r="H86" s="45" t="str">
        <f t="array" ref="H86">_xlfn.IFS(AND(H84&lt;=0,H84&gt;=-H$4),"Trivial Harm",AND(H84&gt;=-H$5, H84&lt;=-H$4),"Small Harm",AND(H84&gt;=-H$6, H84&lt;=-H$5),"Moderate Harm",H84&lt;=-H$6,"Large Harm",AND(H84&gt;=0,H84&lt;=H$4),"Trivial Benefit",AND(H84&lt;=H$5, H84&gt;=H$4),"Small Benefit",AND(H84&lt;=H$6, H84&gt;=H$5),"Moderate Benefit",H84&gt;=H$6,"Large Benefit")</f>
        <v>Trivial Harm</v>
      </c>
      <c r="I86" s="45" t="str">
        <f t="array" ref="I86">_xlfn.IFS(AND(I84&lt;=0,I84&gt;=-I$4),"Trivial Harm",AND(I84&gt;=-I$5, I84&lt;=-I$4),"Small Harm",AND(I84&gt;=-I$6, I84&lt;=-I$5),"Moderate Harm",I84&lt;=-I$6,"Large Harm",AND(I84&gt;=0,I84&lt;=I$4),"Trivial Benefit",AND(I84&lt;=I$5, I84&gt;=I$4),"Small Benefit",AND(I84&lt;=I$6, I84&gt;=I$5),"Moderate Benefit",I84&gt;=I$6,"Large Benefit")</f>
        <v>Trivial Harm</v>
      </c>
      <c r="J86" s="45" t="str">
        <f t="array" ref="J86">_xlfn.IFS(AND(J84&lt;=0,J84&gt;=-J$4),"Trivial Harm",AND(J84&gt;=-J$5, J84&lt;=-J$4),"Small Harm",AND(J84&gt;=-J$6, J84&lt;=-J$5),"Moderate Harm",J84&lt;=-J$6,"Large Harm",AND(J84&gt;=0,J84&lt;=J$4),"Trivial Benefit",AND(J84&lt;=J$5, J84&gt;=J$4),"Small Benefit",AND(J84&lt;=J$6, J84&gt;=J$5),"Moderate Benefit",J84&gt;=J$6,"Large Benefit")</f>
        <v>Trivial Harm</v>
      </c>
      <c r="K86" s="45" t="str">
        <f t="array" ref="K86">_xlfn.IFS(AND(K84&lt;=0,K84&gt;=-K$4),"Trivial Harm",AND(K84&gt;=-K$5, K84&lt;=-K$4),"Small Harm",AND(K84&gt;=-K$6, K84&lt;=-K$5),"Moderate Harm",K84&lt;=-K$6,"Large Harm",AND(K84&gt;=0,K84&lt;=K$4),"Trivial Benefit",AND(K84&lt;=K$5, K84&gt;=K$4),"Small Benefit",AND(K84&lt;=K$6, K84&gt;=K$5),"Moderate Benefit",K84&gt;=K$6,"Large Benefit")</f>
        <v>Trivial Harm</v>
      </c>
      <c r="L86" s="45" t="str">
        <f t="array" ref="L86">_xlfn.IFS(AND(L84&lt;=0,L84&gt;=-L$4),"Trivial Harm",AND(L84&gt;=-L$5, L84&lt;=-L$4),"Small Harm",AND(L84&gt;=-L$6, L84&lt;=-L$5),"Moderate Harm",L84&lt;=-L$6,"Large Harm",AND(L84&gt;=0,L84&lt;=L$4),"Trivial Benefit",AND(L84&lt;=L$5, L84&gt;=L$4),"Small Benefit",AND(L84&lt;=L$6, L84&gt;=L$5),"Moderate Benefit",L84&gt;=L$6,"Large Benefit")</f>
        <v>Trivial Harm</v>
      </c>
    </row>
    <row r="87" spans="1:12" x14ac:dyDescent="0.3">
      <c r="A87" s="96" t="s">
        <v>82</v>
      </c>
      <c r="B87" s="45">
        <f t="shared" ref="B87:K87" si="20">(B84/B$3)/1000</f>
        <v>0</v>
      </c>
      <c r="C87" s="45">
        <f t="shared" si="20"/>
        <v>0</v>
      </c>
      <c r="D87" s="45">
        <f t="shared" si="20"/>
        <v>0</v>
      </c>
      <c r="E87" s="45">
        <f t="shared" si="20"/>
        <v>0</v>
      </c>
      <c r="F87" s="45">
        <f t="shared" si="20"/>
        <v>0</v>
      </c>
      <c r="G87" s="45">
        <f t="shared" si="20"/>
        <v>0</v>
      </c>
      <c r="H87" s="45">
        <f t="shared" si="20"/>
        <v>0</v>
      </c>
      <c r="I87" s="45">
        <f t="shared" si="20"/>
        <v>0</v>
      </c>
      <c r="J87" s="45">
        <f t="shared" si="20"/>
        <v>0</v>
      </c>
      <c r="K87" s="45">
        <f t="shared" si="20"/>
        <v>0</v>
      </c>
      <c r="L87" s="45">
        <f>SUM(B87:K87)</f>
        <v>0</v>
      </c>
    </row>
    <row r="88" spans="1:12" x14ac:dyDescent="0.3">
      <c r="A88" s="4" t="s">
        <v>150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</row>
    <row r="89" spans="1:12" x14ac:dyDescent="0.3">
      <c r="A89" s="4" t="s">
        <v>77</v>
      </c>
    </row>
    <row r="90" spans="1:12" x14ac:dyDescent="0.3">
      <c r="A90" s="4" t="s">
        <v>81</v>
      </c>
      <c r="B90" s="45" t="str">
        <f t="array" ref="B90">_xlfn.IFS(AND(B88&lt;=0,B88&gt;=-B$4),"Trivial Harm",AND(B88&gt;=-B$5, B88&lt;=-B$4),"Small Harm",AND(B88&gt;=-B$6, B88&lt;=-B$5),"Moderate Harm",B88&lt;=-B$6,"Large Harm",AND(B88&gt;=0,B88&lt;=B$4),"Trivial Benefit",AND(B88&lt;=B$5, B88&gt;=B$4),"Small Benefit",AND(B88&lt;=B$6, B88&gt;=B$5),"Moderate Benefit",B88&gt;=B$6,"Large Benefit")</f>
        <v>Trivial Harm</v>
      </c>
      <c r="C90" s="45" t="str">
        <f t="array" ref="C90">_xlfn.IFS(AND(C88&lt;=0,C88&gt;=-C$4),"Trivial Harm",AND(C88&gt;=-C$5, C88&lt;=-C$4),"Small Harm",AND(C88&gt;=-C$6, C88&lt;=-C$5),"Moderate Harm",C88&lt;=-C$6,"Large Harm",AND(C88&gt;=0,C88&lt;=C$4),"Trivial Benefit",AND(C88&lt;=C$5, C88&gt;=C$4),"Small Benefit",AND(C88&lt;=C$6, C88&gt;=C$5),"Moderate Benefit",C88&gt;=C$6,"Large Benefit")</f>
        <v>Trivial Harm</v>
      </c>
      <c r="D90" s="45" t="str">
        <f t="array" ref="D90">_xlfn.IFS(AND(D88&lt;=0,D88&gt;=-D$4),"Trivial Harm",AND(D88&gt;=-D$5, D88&lt;=-D$4),"Small Harm",AND(D88&gt;=-D$6, D88&lt;=-D$5),"Moderate Harm",D88&lt;=-D$6,"Large Harm",AND(D88&gt;=0,D88&lt;=D$4),"Trivial Benefit",AND(D88&lt;=D$5, D88&gt;=D$4),"Small Benefit",AND(D88&lt;=D$6, D88&gt;=D$5),"Moderate Benefit",D88&gt;=D$6,"Large Benefit")</f>
        <v>Trivial Harm</v>
      </c>
      <c r="E90" s="45" t="str">
        <f t="array" ref="E90">_xlfn.IFS(AND(E88&lt;=0,E88&gt;=-E$4),"Trivial Harm",AND(E88&gt;=-E$5, E88&lt;=-E$4),"Small Harm",AND(E88&gt;=-E$6, E88&lt;=-E$5),"Moderate Harm",E88&lt;=-E$6,"Large Harm",AND(E88&gt;=0,E88&lt;=E$4),"Trivial Benefit",AND(E88&lt;=E$5, E88&gt;=E$4),"Small Benefit",AND(E88&lt;=E$6, E88&gt;=E$5),"Moderate Benefit",E88&gt;=E$6,"Large Benefit")</f>
        <v>Trivial Harm</v>
      </c>
      <c r="F90" s="45" t="str">
        <f t="array" ref="F90">_xlfn.IFS(AND(F88&lt;=0,F88&gt;=-F$4),"Trivial Harm",AND(F88&gt;=-F$5, F88&lt;=-F$4),"Small Harm",AND(F88&gt;=-F$6, F88&lt;=-F$5),"Moderate Harm",F88&lt;=-F$6,"Large Harm",AND(F88&gt;=0,F88&lt;=F$4),"Trivial Benefit",AND(F88&lt;=F$5, F88&gt;=F$4),"Small Benefit",AND(F88&lt;=F$6, F88&gt;=F$5),"Moderate Benefit",F88&gt;=F$6,"Large Benefit")</f>
        <v>Trivial Harm</v>
      </c>
      <c r="G90" s="45" t="str">
        <f t="array" ref="G90">_xlfn.IFS(AND(G88&lt;=0,G88&gt;=-G$4),"Trivial Harm",AND(G88&gt;=-G$5, G88&lt;=-G$4),"Small Harm",AND(G88&gt;=-G$6, G88&lt;=-G$5),"Moderate Harm",G88&lt;=-G$6,"Large Harm",AND(G88&gt;=0,G88&lt;=G$4),"Trivial Benefit",AND(G88&lt;=G$5, G88&gt;=G$4),"Small Benefit",AND(G88&lt;=G$6, G88&gt;=G$5),"Moderate Benefit",G88&gt;=G$6,"Large Benefit")</f>
        <v>Trivial Harm</v>
      </c>
      <c r="H90" s="45" t="str">
        <f t="array" ref="H90">_xlfn.IFS(AND(H88&lt;=0,H88&gt;=-H$4),"Trivial Harm",AND(H88&gt;=-H$5, H88&lt;=-H$4),"Small Harm",AND(H88&gt;=-H$6, H88&lt;=-H$5),"Moderate Harm",H88&lt;=-H$6,"Large Harm",AND(H88&gt;=0,H88&lt;=H$4),"Trivial Benefit",AND(H88&lt;=H$5, H88&gt;=H$4),"Small Benefit",AND(H88&lt;=H$6, H88&gt;=H$5),"Moderate Benefit",H88&gt;=H$6,"Large Benefit")</f>
        <v>Trivial Harm</v>
      </c>
      <c r="I90" s="45" t="str">
        <f t="array" ref="I90">_xlfn.IFS(AND(I88&lt;=0,I88&gt;=-I$4),"Trivial Harm",AND(I88&gt;=-I$5, I88&lt;=-I$4),"Small Harm",AND(I88&gt;=-I$6, I88&lt;=-I$5),"Moderate Harm",I88&lt;=-I$6,"Large Harm",AND(I88&gt;=0,I88&lt;=I$4),"Trivial Benefit",AND(I88&lt;=I$5, I88&gt;=I$4),"Small Benefit",AND(I88&lt;=I$6, I88&gt;=I$5),"Moderate Benefit",I88&gt;=I$6,"Large Benefit")</f>
        <v>Trivial Harm</v>
      </c>
      <c r="J90" s="45" t="str">
        <f t="array" ref="J90">_xlfn.IFS(AND(J88&lt;=0,J88&gt;=-J$4),"Trivial Harm",AND(J88&gt;=-J$5, J88&lt;=-J$4),"Small Harm",AND(J88&gt;=-J$6, J88&lt;=-J$5),"Moderate Harm",J88&lt;=-J$6,"Large Harm",AND(J88&gt;=0,J88&lt;=J$4),"Trivial Benefit",AND(J88&lt;=J$5, J88&gt;=J$4),"Small Benefit",AND(J88&lt;=J$6, J88&gt;=J$5),"Moderate Benefit",J88&gt;=J$6,"Large Benefit")</f>
        <v>Trivial Harm</v>
      </c>
      <c r="K90" s="45" t="str">
        <f t="array" ref="K90">_xlfn.IFS(AND(K88&lt;=0,K88&gt;=-K$4),"Trivial Harm",AND(K88&gt;=-K$5, K88&lt;=-K$4),"Small Harm",AND(K88&gt;=-K$6, K88&lt;=-K$5),"Moderate Harm",K88&lt;=-K$6,"Large Harm",AND(K88&gt;=0,K88&lt;=K$4),"Trivial Benefit",AND(K88&lt;=K$5, K88&gt;=K$4),"Small Benefit",AND(K88&lt;=K$6, K88&gt;=K$5),"Moderate Benefit",K88&gt;=K$6,"Large Benefit")</f>
        <v>Trivial Harm</v>
      </c>
      <c r="L90" s="45" t="str">
        <f t="array" ref="L90">_xlfn.IFS(AND(L88&lt;=0,L88&gt;=-L$4),"Trivial Harm",AND(L88&gt;=-L$5, L88&lt;=-L$4),"Small Harm",AND(L88&gt;=-L$6, L88&lt;=-L$5),"Moderate Harm",L88&lt;=-L$6,"Large Harm",AND(L88&gt;=0,L88&lt;=L$4),"Trivial Benefit",AND(L88&lt;=L$5, L88&gt;=L$4),"Small Benefit",AND(L88&lt;=L$6, L88&gt;=L$5),"Moderate Benefit",L88&gt;=L$6,"Large Benefit")</f>
        <v>Trivial Harm</v>
      </c>
    </row>
    <row r="91" spans="1:12" x14ac:dyDescent="0.3">
      <c r="A91" s="96" t="s">
        <v>82</v>
      </c>
      <c r="B91" s="45">
        <f t="shared" ref="B91:K91" si="21">(B88/B$3)/1000</f>
        <v>0</v>
      </c>
      <c r="C91" s="45">
        <f t="shared" si="21"/>
        <v>0</v>
      </c>
      <c r="D91" s="45">
        <f t="shared" si="21"/>
        <v>0</v>
      </c>
      <c r="E91" s="45">
        <f t="shared" si="21"/>
        <v>0</v>
      </c>
      <c r="F91" s="45">
        <f t="shared" si="21"/>
        <v>0</v>
      </c>
      <c r="G91" s="45">
        <f t="shared" si="21"/>
        <v>0</v>
      </c>
      <c r="H91" s="45">
        <f t="shared" si="21"/>
        <v>0</v>
      </c>
      <c r="I91" s="45">
        <f t="shared" si="21"/>
        <v>0</v>
      </c>
      <c r="J91" s="45">
        <f t="shared" si="21"/>
        <v>0</v>
      </c>
      <c r="K91" s="45">
        <f t="shared" si="21"/>
        <v>0</v>
      </c>
      <c r="L91" s="45">
        <f>SUM(B91:K91)</f>
        <v>0</v>
      </c>
    </row>
    <row r="92" spans="1:12" x14ac:dyDescent="0.3">
      <c r="A92" s="4" t="s">
        <v>151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2" x14ac:dyDescent="0.3">
      <c r="A93" s="4" t="s">
        <v>77</v>
      </c>
    </row>
    <row r="94" spans="1:12" x14ac:dyDescent="0.3">
      <c r="A94" s="4" t="s">
        <v>81</v>
      </c>
      <c r="B94" s="45" t="str">
        <f t="array" ref="B94">_xlfn.IFS(AND(B92&lt;=0,B92&gt;=-B$4),"Trivial Harm",AND(B92&gt;=-B$5, B92&lt;=-B$4),"Small Harm",AND(B92&gt;=-B$6, B92&lt;=-B$5),"Moderate Harm",B92&lt;=-B$6,"Large Harm",AND(B92&gt;=0,B92&lt;=B$4),"Trivial Benefit",AND(B92&lt;=B$5, B92&gt;=B$4),"Small Benefit",AND(B92&lt;=B$6, B92&gt;=B$5),"Moderate Benefit",B92&gt;=B$6,"Large Benefit")</f>
        <v>Trivial Harm</v>
      </c>
      <c r="C94" s="45" t="str">
        <f t="array" ref="C94">_xlfn.IFS(AND(C92&lt;=0,C92&gt;=-C$4),"Trivial Harm",AND(C92&gt;=-C$5, C92&lt;=-C$4),"Small Harm",AND(C92&gt;=-C$6, C92&lt;=-C$5),"Moderate Harm",C92&lt;=-C$6,"Large Harm",AND(C92&gt;=0,C92&lt;=C$4),"Trivial Benefit",AND(C92&lt;=C$5, C92&gt;=C$4),"Small Benefit",AND(C92&lt;=C$6, C92&gt;=C$5),"Moderate Benefit",C92&gt;=C$6,"Large Benefit")</f>
        <v>Trivial Harm</v>
      </c>
      <c r="D94" s="45" t="str">
        <f t="array" ref="D94">_xlfn.IFS(AND(D92&lt;=0,D92&gt;=-D$4),"Trivial Harm",AND(D92&gt;=-D$5, D92&lt;=-D$4),"Small Harm",AND(D92&gt;=-D$6, D92&lt;=-D$5),"Moderate Harm",D92&lt;=-D$6,"Large Harm",AND(D92&gt;=0,D92&lt;=D$4),"Trivial Benefit",AND(D92&lt;=D$5, D92&gt;=D$4),"Small Benefit",AND(D92&lt;=D$6, D92&gt;=D$5),"Moderate Benefit",D92&gt;=D$6,"Large Benefit")</f>
        <v>Trivial Harm</v>
      </c>
      <c r="E94" s="45" t="str">
        <f t="array" ref="E94">_xlfn.IFS(AND(E92&lt;=0,E92&gt;=-E$4),"Trivial Harm",AND(E92&gt;=-E$5, E92&lt;=-E$4),"Small Harm",AND(E92&gt;=-E$6, E92&lt;=-E$5),"Moderate Harm",E92&lt;=-E$6,"Large Harm",AND(E92&gt;=0,E92&lt;=E$4),"Trivial Benefit",AND(E92&lt;=E$5, E92&gt;=E$4),"Small Benefit",AND(E92&lt;=E$6, E92&gt;=E$5),"Moderate Benefit",E92&gt;=E$6,"Large Benefit")</f>
        <v>Trivial Harm</v>
      </c>
      <c r="F94" s="45" t="str">
        <f t="array" ref="F94">_xlfn.IFS(AND(F92&lt;=0,F92&gt;=-F$4),"Trivial Harm",AND(F92&gt;=-F$5, F92&lt;=-F$4),"Small Harm",AND(F92&gt;=-F$6, F92&lt;=-F$5),"Moderate Harm",F92&lt;=-F$6,"Large Harm",AND(F92&gt;=0,F92&lt;=F$4),"Trivial Benefit",AND(F92&lt;=F$5, F92&gt;=F$4),"Small Benefit",AND(F92&lt;=F$6, F92&gt;=F$5),"Moderate Benefit",F92&gt;=F$6,"Large Benefit")</f>
        <v>Trivial Harm</v>
      </c>
      <c r="G94" s="45" t="str">
        <f t="array" ref="G94">_xlfn.IFS(AND(G92&lt;=0,G92&gt;=-G$4),"Trivial Harm",AND(G92&gt;=-G$5, G92&lt;=-G$4),"Small Harm",AND(G92&gt;=-G$6, G92&lt;=-G$5),"Moderate Harm",G92&lt;=-G$6,"Large Harm",AND(G92&gt;=0,G92&lt;=G$4),"Trivial Benefit",AND(G92&lt;=G$5, G92&gt;=G$4),"Small Benefit",AND(G92&lt;=G$6, G92&gt;=G$5),"Moderate Benefit",G92&gt;=G$6,"Large Benefit")</f>
        <v>Trivial Harm</v>
      </c>
      <c r="H94" s="45" t="str">
        <f t="array" ref="H94">_xlfn.IFS(AND(H92&lt;=0,H92&gt;=-H$4),"Trivial Harm",AND(H92&gt;=-H$5, H92&lt;=-H$4),"Small Harm",AND(H92&gt;=-H$6, H92&lt;=-H$5),"Moderate Harm",H92&lt;=-H$6,"Large Harm",AND(H92&gt;=0,H92&lt;=H$4),"Trivial Benefit",AND(H92&lt;=H$5, H92&gt;=H$4),"Small Benefit",AND(H92&lt;=H$6, H92&gt;=H$5),"Moderate Benefit",H92&gt;=H$6,"Large Benefit")</f>
        <v>Trivial Harm</v>
      </c>
      <c r="I94" s="45" t="str">
        <f t="array" ref="I94">_xlfn.IFS(AND(I92&lt;=0,I92&gt;=-I$4),"Trivial Harm",AND(I92&gt;=-I$5, I92&lt;=-I$4),"Small Harm",AND(I92&gt;=-I$6, I92&lt;=-I$5),"Moderate Harm",I92&lt;=-I$6,"Large Harm",AND(I92&gt;=0,I92&lt;=I$4),"Trivial Benefit",AND(I92&lt;=I$5, I92&gt;=I$4),"Small Benefit",AND(I92&lt;=I$6, I92&gt;=I$5),"Moderate Benefit",I92&gt;=I$6,"Large Benefit")</f>
        <v>Trivial Harm</v>
      </c>
      <c r="J94" s="45" t="str">
        <f t="array" ref="J94">_xlfn.IFS(AND(J92&lt;=0,J92&gt;=-J$4),"Trivial Harm",AND(J92&gt;=-J$5, J92&lt;=-J$4),"Small Harm",AND(J92&gt;=-J$6, J92&lt;=-J$5),"Moderate Harm",J92&lt;=-J$6,"Large Harm",AND(J92&gt;=0,J92&lt;=J$4),"Trivial Benefit",AND(J92&lt;=J$5, J92&gt;=J$4),"Small Benefit",AND(J92&lt;=J$6, J92&gt;=J$5),"Moderate Benefit",J92&gt;=J$6,"Large Benefit")</f>
        <v>Trivial Harm</v>
      </c>
      <c r="K94" s="45" t="str">
        <f t="array" ref="K94">_xlfn.IFS(AND(K92&lt;=0,K92&gt;=-K$4),"Trivial Harm",AND(K92&gt;=-K$5, K92&lt;=-K$4),"Small Harm",AND(K92&gt;=-K$6, K92&lt;=-K$5),"Moderate Harm",K92&lt;=-K$6,"Large Harm",AND(K92&gt;=0,K92&lt;=K$4),"Trivial Benefit",AND(K92&lt;=K$5, K92&gt;=K$4),"Small Benefit",AND(K92&lt;=K$6, K92&gt;=K$5),"Moderate Benefit",K92&gt;=K$6,"Large Benefit")</f>
        <v>Trivial Harm</v>
      </c>
      <c r="L94" s="45" t="str">
        <f t="array" ref="L94">_xlfn.IFS(AND(L92&lt;=0,L92&gt;=-L$4),"Trivial Harm",AND(L92&gt;=-L$5, L92&lt;=-L$4),"Small Harm",AND(L92&gt;=-L$6, L92&lt;=-L$5),"Moderate Harm",L92&lt;=-L$6,"Large Harm",AND(L92&gt;=0,L92&lt;=L$4),"Trivial Benefit",AND(L92&lt;=L$5, L92&gt;=L$4),"Small Benefit",AND(L92&lt;=L$6, L92&gt;=L$5),"Moderate Benefit",L92&gt;=L$6,"Large Benefit")</f>
        <v>Trivial Harm</v>
      </c>
    </row>
    <row r="95" spans="1:12" x14ac:dyDescent="0.3">
      <c r="A95" s="96" t="s">
        <v>82</v>
      </c>
      <c r="B95" s="45">
        <f t="shared" ref="B95:K95" si="22">(B92/B$3)/1000</f>
        <v>0</v>
      </c>
      <c r="C95" s="45">
        <f t="shared" si="22"/>
        <v>0</v>
      </c>
      <c r="D95" s="45">
        <f t="shared" si="22"/>
        <v>0</v>
      </c>
      <c r="E95" s="45">
        <f t="shared" si="22"/>
        <v>0</v>
      </c>
      <c r="F95" s="45">
        <f t="shared" si="22"/>
        <v>0</v>
      </c>
      <c r="G95" s="45">
        <f t="shared" si="22"/>
        <v>0</v>
      </c>
      <c r="H95" s="45">
        <f t="shared" si="22"/>
        <v>0</v>
      </c>
      <c r="I95" s="45">
        <f t="shared" si="22"/>
        <v>0</v>
      </c>
      <c r="J95" s="45">
        <f t="shared" si="22"/>
        <v>0</v>
      </c>
      <c r="K95" s="45">
        <f t="shared" si="22"/>
        <v>0</v>
      </c>
      <c r="L95" s="45">
        <f>SUM(B95:K95)</f>
        <v>0</v>
      </c>
    </row>
    <row r="96" spans="1:12" x14ac:dyDescent="0.3">
      <c r="A96" s="4" t="s">
        <v>152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</row>
    <row r="97" spans="1:12" x14ac:dyDescent="0.3">
      <c r="A97" s="4" t="s">
        <v>77</v>
      </c>
    </row>
    <row r="98" spans="1:12" x14ac:dyDescent="0.3">
      <c r="A98" s="4" t="s">
        <v>81</v>
      </c>
      <c r="B98" s="45" t="str">
        <f t="array" ref="B98">_xlfn.IFS(AND(B96&lt;=0,B96&gt;=-B$4),"Trivial Harm",AND(B96&gt;=-B$5, B96&lt;=-B$4),"Small Harm",AND(B96&gt;=-B$6, B96&lt;=-B$5),"Moderate Harm",B96&lt;=-B$6,"Large Harm",AND(B96&gt;=0,B96&lt;=B$4),"Trivial Benefit",AND(B96&lt;=B$5, B96&gt;=B$4),"Small Benefit",AND(B96&lt;=B$6, B96&gt;=B$5),"Moderate Benefit",B96&gt;=B$6,"Large Benefit")</f>
        <v>Trivial Harm</v>
      </c>
      <c r="C98" s="45" t="str">
        <f t="array" ref="C98">_xlfn.IFS(AND(C96&lt;=0,C96&gt;=-C$4),"Trivial Harm",AND(C96&gt;=-C$5, C96&lt;=-C$4),"Small Harm",AND(C96&gt;=-C$6, C96&lt;=-C$5),"Moderate Harm",C96&lt;=-C$6,"Large Harm",AND(C96&gt;=0,C96&lt;=C$4),"Trivial Benefit",AND(C96&lt;=C$5, C96&gt;=C$4),"Small Benefit",AND(C96&lt;=C$6, C96&gt;=C$5),"Moderate Benefit",C96&gt;=C$6,"Large Benefit")</f>
        <v>Trivial Harm</v>
      </c>
      <c r="D98" s="45" t="str">
        <f t="array" ref="D98">_xlfn.IFS(AND(D96&lt;=0,D96&gt;=-D$4),"Trivial Harm",AND(D96&gt;=-D$5, D96&lt;=-D$4),"Small Harm",AND(D96&gt;=-D$6, D96&lt;=-D$5),"Moderate Harm",D96&lt;=-D$6,"Large Harm",AND(D96&gt;=0,D96&lt;=D$4),"Trivial Benefit",AND(D96&lt;=D$5, D96&gt;=D$4),"Small Benefit",AND(D96&lt;=D$6, D96&gt;=D$5),"Moderate Benefit",D96&gt;=D$6,"Large Benefit")</f>
        <v>Trivial Harm</v>
      </c>
      <c r="E98" s="45" t="str">
        <f t="array" ref="E98">_xlfn.IFS(AND(E96&lt;=0,E96&gt;=-E$4),"Trivial Harm",AND(E96&gt;=-E$5, E96&lt;=-E$4),"Small Harm",AND(E96&gt;=-E$6, E96&lt;=-E$5),"Moderate Harm",E96&lt;=-E$6,"Large Harm",AND(E96&gt;=0,E96&lt;=E$4),"Trivial Benefit",AND(E96&lt;=E$5, E96&gt;=E$4),"Small Benefit",AND(E96&lt;=E$6, E96&gt;=E$5),"Moderate Benefit",E96&gt;=E$6,"Large Benefit")</f>
        <v>Trivial Harm</v>
      </c>
      <c r="F98" s="45" t="str">
        <f t="array" ref="F98">_xlfn.IFS(AND(F96&lt;=0,F96&gt;=-F$4),"Trivial Harm",AND(F96&gt;=-F$5, F96&lt;=-F$4),"Small Harm",AND(F96&gt;=-F$6, F96&lt;=-F$5),"Moderate Harm",F96&lt;=-F$6,"Large Harm",AND(F96&gt;=0,F96&lt;=F$4),"Trivial Benefit",AND(F96&lt;=F$5, F96&gt;=F$4),"Small Benefit",AND(F96&lt;=F$6, F96&gt;=F$5),"Moderate Benefit",F96&gt;=F$6,"Large Benefit")</f>
        <v>Trivial Harm</v>
      </c>
      <c r="G98" s="45" t="str">
        <f t="array" ref="G98">_xlfn.IFS(AND(G96&lt;=0,G96&gt;=-G$4),"Trivial Harm",AND(G96&gt;=-G$5, G96&lt;=-G$4),"Small Harm",AND(G96&gt;=-G$6, G96&lt;=-G$5),"Moderate Harm",G96&lt;=-G$6,"Large Harm",AND(G96&gt;=0,G96&lt;=G$4),"Trivial Benefit",AND(G96&lt;=G$5, G96&gt;=G$4),"Small Benefit",AND(G96&lt;=G$6, G96&gt;=G$5),"Moderate Benefit",G96&gt;=G$6,"Large Benefit")</f>
        <v>Trivial Harm</v>
      </c>
      <c r="H98" s="45" t="str">
        <f t="array" ref="H98">_xlfn.IFS(AND(H96&lt;=0,H96&gt;=-H$4),"Trivial Harm",AND(H96&gt;=-H$5, H96&lt;=-H$4),"Small Harm",AND(H96&gt;=-H$6, H96&lt;=-H$5),"Moderate Harm",H96&lt;=-H$6,"Large Harm",AND(H96&gt;=0,H96&lt;=H$4),"Trivial Benefit",AND(H96&lt;=H$5, H96&gt;=H$4),"Small Benefit",AND(H96&lt;=H$6, H96&gt;=H$5),"Moderate Benefit",H96&gt;=H$6,"Large Benefit")</f>
        <v>Trivial Harm</v>
      </c>
      <c r="I98" s="45" t="str">
        <f t="array" ref="I98">_xlfn.IFS(AND(I96&lt;=0,I96&gt;=-I$4),"Trivial Harm",AND(I96&gt;=-I$5, I96&lt;=-I$4),"Small Harm",AND(I96&gt;=-I$6, I96&lt;=-I$5),"Moderate Harm",I96&lt;=-I$6,"Large Harm",AND(I96&gt;=0,I96&lt;=I$4),"Trivial Benefit",AND(I96&lt;=I$5, I96&gt;=I$4),"Small Benefit",AND(I96&lt;=I$6, I96&gt;=I$5),"Moderate Benefit",I96&gt;=I$6,"Large Benefit")</f>
        <v>Trivial Harm</v>
      </c>
      <c r="J98" s="45" t="str">
        <f t="array" ref="J98">_xlfn.IFS(AND(J96&lt;=0,J96&gt;=-J$4),"Trivial Harm",AND(J96&gt;=-J$5, J96&lt;=-J$4),"Small Harm",AND(J96&gt;=-J$6, J96&lt;=-J$5),"Moderate Harm",J96&lt;=-J$6,"Large Harm",AND(J96&gt;=0,J96&lt;=J$4),"Trivial Benefit",AND(J96&lt;=J$5, J96&gt;=J$4),"Small Benefit",AND(J96&lt;=J$6, J96&gt;=J$5),"Moderate Benefit",J96&gt;=J$6,"Large Benefit")</f>
        <v>Trivial Harm</v>
      </c>
      <c r="K98" s="45" t="str">
        <f t="array" ref="K98">_xlfn.IFS(AND(K96&lt;=0,K96&gt;=-K$4),"Trivial Harm",AND(K96&gt;=-K$5, K96&lt;=-K$4),"Small Harm",AND(K96&gt;=-K$6, K96&lt;=-K$5),"Moderate Harm",K96&lt;=-K$6,"Large Harm",AND(K96&gt;=0,K96&lt;=K$4),"Trivial Benefit",AND(K96&lt;=K$5, K96&gt;=K$4),"Small Benefit",AND(K96&lt;=K$6, K96&gt;=K$5),"Moderate Benefit",K96&gt;=K$6,"Large Benefit")</f>
        <v>Trivial Harm</v>
      </c>
      <c r="L98" s="45" t="str">
        <f t="array" ref="L98">_xlfn.IFS(AND(L96&lt;=0,L96&gt;=-L$4),"Trivial Harm",AND(L96&gt;=-L$5, L96&lt;=-L$4),"Small Harm",AND(L96&gt;=-L$6, L96&lt;=-L$5),"Moderate Harm",L96&lt;=-L$6,"Large Harm",AND(L96&gt;=0,L96&lt;=L$4),"Trivial Benefit",AND(L96&lt;=L$5, L96&gt;=L$4),"Small Benefit",AND(L96&lt;=L$6, L96&gt;=L$5),"Moderate Benefit",L96&gt;=L$6,"Large Benefit")</f>
        <v>Trivial Harm</v>
      </c>
    </row>
    <row r="99" spans="1:12" x14ac:dyDescent="0.3">
      <c r="A99" s="96" t="s">
        <v>82</v>
      </c>
      <c r="B99" s="45">
        <f t="shared" ref="B99:K99" si="23">(B96/B$3)/1000</f>
        <v>0</v>
      </c>
      <c r="C99" s="45">
        <f t="shared" si="23"/>
        <v>0</v>
      </c>
      <c r="D99" s="45">
        <f t="shared" si="23"/>
        <v>0</v>
      </c>
      <c r="E99" s="45">
        <f t="shared" si="23"/>
        <v>0</v>
      </c>
      <c r="F99" s="45">
        <f t="shared" si="23"/>
        <v>0</v>
      </c>
      <c r="G99" s="45">
        <f t="shared" si="23"/>
        <v>0</v>
      </c>
      <c r="H99" s="45">
        <f t="shared" si="23"/>
        <v>0</v>
      </c>
      <c r="I99" s="45">
        <f t="shared" si="23"/>
        <v>0</v>
      </c>
      <c r="J99" s="45">
        <f t="shared" si="23"/>
        <v>0</v>
      </c>
      <c r="K99" s="45">
        <f t="shared" si="23"/>
        <v>0</v>
      </c>
      <c r="L99" s="45">
        <f>SUM(B99:K99)</f>
        <v>0</v>
      </c>
    </row>
    <row r="100" spans="1:12" x14ac:dyDescent="0.3">
      <c r="A100" s="4" t="s">
        <v>153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3">
      <c r="A101" s="4" t="s">
        <v>77</v>
      </c>
    </row>
    <row r="102" spans="1:12" x14ac:dyDescent="0.3">
      <c r="A102" s="4" t="s">
        <v>81</v>
      </c>
      <c r="B102" s="45" t="str">
        <f t="array" ref="B102">_xlfn.IFS(AND(B100&lt;=0,B100&gt;=-B$4),"Trivial Harm",AND(B100&gt;=-B$5, B100&lt;=-B$4),"Small Harm",AND(B100&gt;=-B$6, B100&lt;=-B$5),"Moderate Harm",B100&lt;=-B$6,"Large Harm",AND(B100&gt;=0,B100&lt;=B$4),"Trivial Benefit",AND(B100&lt;=B$5, B100&gt;=B$4),"Small Benefit",AND(B100&lt;=B$6, B100&gt;=B$5),"Moderate Benefit",B100&gt;=B$6,"Large Benefit")</f>
        <v>Trivial Harm</v>
      </c>
      <c r="C102" s="45" t="str">
        <f t="array" ref="C102">_xlfn.IFS(AND(C100&lt;=0,C100&gt;=-C$4),"Trivial Harm",AND(C100&gt;=-C$5, C100&lt;=-C$4),"Small Harm",AND(C100&gt;=-C$6, C100&lt;=-C$5),"Moderate Harm",C100&lt;=-C$6,"Large Harm",AND(C100&gt;=0,C100&lt;=C$4),"Trivial Benefit",AND(C100&lt;=C$5, C100&gt;=C$4),"Small Benefit",AND(C100&lt;=C$6, C100&gt;=C$5),"Moderate Benefit",C100&gt;=C$6,"Large Benefit")</f>
        <v>Trivial Harm</v>
      </c>
      <c r="D102" s="45" t="str">
        <f t="array" ref="D102">_xlfn.IFS(AND(D100&lt;=0,D100&gt;=-D$4),"Trivial Harm",AND(D100&gt;=-D$5, D100&lt;=-D$4),"Small Harm",AND(D100&gt;=-D$6, D100&lt;=-D$5),"Moderate Harm",D100&lt;=-D$6,"Large Harm",AND(D100&gt;=0,D100&lt;=D$4),"Trivial Benefit",AND(D100&lt;=D$5, D100&gt;=D$4),"Small Benefit",AND(D100&lt;=D$6, D100&gt;=D$5),"Moderate Benefit",D100&gt;=D$6,"Large Benefit")</f>
        <v>Trivial Harm</v>
      </c>
      <c r="E102" s="45" t="str">
        <f t="array" ref="E102">_xlfn.IFS(AND(E100&lt;=0,E100&gt;=-E$4),"Trivial Harm",AND(E100&gt;=-E$5, E100&lt;=-E$4),"Small Harm",AND(E100&gt;=-E$6, E100&lt;=-E$5),"Moderate Harm",E100&lt;=-E$6,"Large Harm",AND(E100&gt;=0,E100&lt;=E$4),"Trivial Benefit",AND(E100&lt;=E$5, E100&gt;=E$4),"Small Benefit",AND(E100&lt;=E$6, E100&gt;=E$5),"Moderate Benefit",E100&gt;=E$6,"Large Benefit")</f>
        <v>Trivial Harm</v>
      </c>
      <c r="F102" s="45" t="str">
        <f t="array" ref="F102">_xlfn.IFS(AND(F100&lt;=0,F100&gt;=-F$4),"Trivial Harm",AND(F100&gt;=-F$5, F100&lt;=-F$4),"Small Harm",AND(F100&gt;=-F$6, F100&lt;=-F$5),"Moderate Harm",F100&lt;=-F$6,"Large Harm",AND(F100&gt;=0,F100&lt;=F$4),"Trivial Benefit",AND(F100&lt;=F$5, F100&gt;=F$4),"Small Benefit",AND(F100&lt;=F$6, F100&gt;=F$5),"Moderate Benefit",F100&gt;=F$6,"Large Benefit")</f>
        <v>Trivial Harm</v>
      </c>
      <c r="G102" s="45" t="str">
        <f t="array" ref="G102">_xlfn.IFS(AND(G100&lt;=0,G100&gt;=-G$4),"Trivial Harm",AND(G100&gt;=-G$5, G100&lt;=-G$4),"Small Harm",AND(G100&gt;=-G$6, G100&lt;=-G$5),"Moderate Harm",G100&lt;=-G$6,"Large Harm",AND(G100&gt;=0,G100&lt;=G$4),"Trivial Benefit",AND(G100&lt;=G$5, G100&gt;=G$4),"Small Benefit",AND(G100&lt;=G$6, G100&gt;=G$5),"Moderate Benefit",G100&gt;=G$6,"Large Benefit")</f>
        <v>Trivial Harm</v>
      </c>
      <c r="H102" s="45" t="str">
        <f t="array" ref="H102">_xlfn.IFS(AND(H100&lt;=0,H100&gt;=-H$4),"Trivial Harm",AND(H100&gt;=-H$5, H100&lt;=-H$4),"Small Harm",AND(H100&gt;=-H$6, H100&lt;=-H$5),"Moderate Harm",H100&lt;=-H$6,"Large Harm",AND(H100&gt;=0,H100&lt;=H$4),"Trivial Benefit",AND(H100&lt;=H$5, H100&gt;=H$4),"Small Benefit",AND(H100&lt;=H$6, H100&gt;=H$5),"Moderate Benefit",H100&gt;=H$6,"Large Benefit")</f>
        <v>Trivial Harm</v>
      </c>
      <c r="I102" s="45" t="str">
        <f t="array" ref="I102">_xlfn.IFS(AND(I100&lt;=0,I100&gt;=-I$4),"Trivial Harm",AND(I100&gt;=-I$5, I100&lt;=-I$4),"Small Harm",AND(I100&gt;=-I$6, I100&lt;=-I$5),"Moderate Harm",I100&lt;=-I$6,"Large Harm",AND(I100&gt;=0,I100&lt;=I$4),"Trivial Benefit",AND(I100&lt;=I$5, I100&gt;=I$4),"Small Benefit",AND(I100&lt;=I$6, I100&gt;=I$5),"Moderate Benefit",I100&gt;=I$6,"Large Benefit")</f>
        <v>Trivial Harm</v>
      </c>
      <c r="J102" s="45" t="str">
        <f t="array" ref="J102">_xlfn.IFS(AND(J100&lt;=0,J100&gt;=-J$4),"Trivial Harm",AND(J100&gt;=-J$5, J100&lt;=-J$4),"Small Harm",AND(J100&gt;=-J$6, J100&lt;=-J$5),"Moderate Harm",J100&lt;=-J$6,"Large Harm",AND(J100&gt;=0,J100&lt;=J$4),"Trivial Benefit",AND(J100&lt;=J$5, J100&gt;=J$4),"Small Benefit",AND(J100&lt;=J$6, J100&gt;=J$5),"Moderate Benefit",J100&gt;=J$6,"Large Benefit")</f>
        <v>Trivial Harm</v>
      </c>
      <c r="K102" s="45" t="str">
        <f t="array" ref="K102">_xlfn.IFS(AND(K100&lt;=0,K100&gt;=-K$4),"Trivial Harm",AND(K100&gt;=-K$5, K100&lt;=-K$4),"Small Harm",AND(K100&gt;=-K$6, K100&lt;=-K$5),"Moderate Harm",K100&lt;=-K$6,"Large Harm",AND(K100&gt;=0,K100&lt;=K$4),"Trivial Benefit",AND(K100&lt;=K$5, K100&gt;=K$4),"Small Benefit",AND(K100&lt;=K$6, K100&gt;=K$5),"Moderate Benefit",K100&gt;=K$6,"Large Benefit")</f>
        <v>Trivial Harm</v>
      </c>
      <c r="L102" s="45" t="str">
        <f t="array" ref="L102">_xlfn.IFS(AND(L100&lt;=0,L100&gt;=-L$4),"Trivial Harm",AND(L100&gt;=-L$5, L100&lt;=-L$4),"Small Harm",AND(L100&gt;=-L$6, L100&lt;=-L$5),"Moderate Harm",L100&lt;=-L$6,"Large Harm",AND(L100&gt;=0,L100&lt;=L$4),"Trivial Benefit",AND(L100&lt;=L$5, L100&gt;=L$4),"Small Benefit",AND(L100&lt;=L$6, L100&gt;=L$5),"Moderate Benefit",L100&gt;=L$6,"Large Benefit")</f>
        <v>Trivial Harm</v>
      </c>
    </row>
    <row r="103" spans="1:12" x14ac:dyDescent="0.3">
      <c r="A103" s="96" t="s">
        <v>82</v>
      </c>
      <c r="B103" s="45">
        <f t="shared" ref="B103:K103" si="24">(B100/B$3)/1000</f>
        <v>0</v>
      </c>
      <c r="C103" s="45">
        <f t="shared" si="24"/>
        <v>0</v>
      </c>
      <c r="D103" s="45">
        <f t="shared" si="24"/>
        <v>0</v>
      </c>
      <c r="E103" s="45">
        <f t="shared" si="24"/>
        <v>0</v>
      </c>
      <c r="F103" s="45">
        <f t="shared" si="24"/>
        <v>0</v>
      </c>
      <c r="G103" s="45">
        <f t="shared" si="24"/>
        <v>0</v>
      </c>
      <c r="H103" s="45">
        <f t="shared" si="24"/>
        <v>0</v>
      </c>
      <c r="I103" s="45">
        <f t="shared" si="24"/>
        <v>0</v>
      </c>
      <c r="J103" s="45">
        <f t="shared" si="24"/>
        <v>0</v>
      </c>
      <c r="K103" s="45">
        <f t="shared" si="24"/>
        <v>0</v>
      </c>
      <c r="L103" s="45">
        <f>SUM(B103:K103)</f>
        <v>0</v>
      </c>
    </row>
    <row r="104" spans="1:12" x14ac:dyDescent="0.3">
      <c r="A104" s="4" t="s">
        <v>154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3">
      <c r="A105" s="4" t="s">
        <v>77</v>
      </c>
    </row>
    <row r="106" spans="1:12" x14ac:dyDescent="0.3">
      <c r="A106" s="4" t="s">
        <v>81</v>
      </c>
      <c r="B106" s="45" t="str">
        <f t="array" ref="B106">_xlfn.IFS(AND(B104&lt;=0,B104&gt;=-B$4),"Trivial Harm",AND(B104&gt;=-B$5, B104&lt;=-B$4),"Small Harm",AND(B104&gt;=-B$6, B104&lt;=-B$5),"Moderate Harm",B104&lt;=-B$6,"Large Harm",AND(B104&gt;=0,B104&lt;=B$4),"Trivial Benefit",AND(B104&lt;=B$5, B104&gt;=B$4),"Small Benefit",AND(B104&lt;=B$6, B104&gt;=B$5),"Moderate Benefit",B104&gt;=B$6,"Large Benefit")</f>
        <v>Trivial Harm</v>
      </c>
      <c r="C106" s="45" t="str">
        <f t="array" ref="C106">_xlfn.IFS(AND(C104&lt;=0,C104&gt;=-C$4),"Trivial Harm",AND(C104&gt;=-C$5, C104&lt;=-C$4),"Small Harm",AND(C104&gt;=-C$6, C104&lt;=-C$5),"Moderate Harm",C104&lt;=-C$6,"Large Harm",AND(C104&gt;=0,C104&lt;=C$4),"Trivial Benefit",AND(C104&lt;=C$5, C104&gt;=C$4),"Small Benefit",AND(C104&lt;=C$6, C104&gt;=C$5),"Moderate Benefit",C104&gt;=C$6,"Large Benefit")</f>
        <v>Trivial Harm</v>
      </c>
      <c r="D106" s="45" t="str">
        <f t="array" ref="D106">_xlfn.IFS(AND(D104&lt;=0,D104&gt;=-D$4),"Trivial Harm",AND(D104&gt;=-D$5, D104&lt;=-D$4),"Small Harm",AND(D104&gt;=-D$6, D104&lt;=-D$5),"Moderate Harm",D104&lt;=-D$6,"Large Harm",AND(D104&gt;=0,D104&lt;=D$4),"Trivial Benefit",AND(D104&lt;=D$5, D104&gt;=D$4),"Small Benefit",AND(D104&lt;=D$6, D104&gt;=D$5),"Moderate Benefit",D104&gt;=D$6,"Large Benefit")</f>
        <v>Trivial Harm</v>
      </c>
      <c r="E106" s="45" t="str">
        <f t="array" ref="E106">_xlfn.IFS(AND(E104&lt;=0,E104&gt;=-E$4),"Trivial Harm",AND(E104&gt;=-E$5, E104&lt;=-E$4),"Small Harm",AND(E104&gt;=-E$6, E104&lt;=-E$5),"Moderate Harm",E104&lt;=-E$6,"Large Harm",AND(E104&gt;=0,E104&lt;=E$4),"Trivial Benefit",AND(E104&lt;=E$5, E104&gt;=E$4),"Small Benefit",AND(E104&lt;=E$6, E104&gt;=E$5),"Moderate Benefit",E104&gt;=E$6,"Large Benefit")</f>
        <v>Trivial Harm</v>
      </c>
      <c r="F106" s="45" t="str">
        <f t="array" ref="F106">_xlfn.IFS(AND(F104&lt;=0,F104&gt;=-F$4),"Trivial Harm",AND(F104&gt;=-F$5, F104&lt;=-F$4),"Small Harm",AND(F104&gt;=-F$6, F104&lt;=-F$5),"Moderate Harm",F104&lt;=-F$6,"Large Harm",AND(F104&gt;=0,F104&lt;=F$4),"Trivial Benefit",AND(F104&lt;=F$5, F104&gt;=F$4),"Small Benefit",AND(F104&lt;=F$6, F104&gt;=F$5),"Moderate Benefit",F104&gt;=F$6,"Large Benefit")</f>
        <v>Trivial Harm</v>
      </c>
      <c r="G106" s="45" t="str">
        <f t="array" ref="G106">_xlfn.IFS(AND(G104&lt;=0,G104&gt;=-G$4),"Trivial Harm",AND(G104&gt;=-G$5, G104&lt;=-G$4),"Small Harm",AND(G104&gt;=-G$6, G104&lt;=-G$5),"Moderate Harm",G104&lt;=-G$6,"Large Harm",AND(G104&gt;=0,G104&lt;=G$4),"Trivial Benefit",AND(G104&lt;=G$5, G104&gt;=G$4),"Small Benefit",AND(G104&lt;=G$6, G104&gt;=G$5),"Moderate Benefit",G104&gt;=G$6,"Large Benefit")</f>
        <v>Trivial Harm</v>
      </c>
      <c r="H106" s="45" t="str">
        <f t="array" ref="H106">_xlfn.IFS(AND(H104&lt;=0,H104&gt;=-H$4),"Trivial Harm",AND(H104&gt;=-H$5, H104&lt;=-H$4),"Small Harm",AND(H104&gt;=-H$6, H104&lt;=-H$5),"Moderate Harm",H104&lt;=-H$6,"Large Harm",AND(H104&gt;=0,H104&lt;=H$4),"Trivial Benefit",AND(H104&lt;=H$5, H104&gt;=H$4),"Small Benefit",AND(H104&lt;=H$6, H104&gt;=H$5),"Moderate Benefit",H104&gt;=H$6,"Large Benefit")</f>
        <v>Trivial Harm</v>
      </c>
      <c r="I106" s="45" t="str">
        <f t="array" ref="I106">_xlfn.IFS(AND(I104&lt;=0,I104&gt;=-I$4),"Trivial Harm",AND(I104&gt;=-I$5, I104&lt;=-I$4),"Small Harm",AND(I104&gt;=-I$6, I104&lt;=-I$5),"Moderate Harm",I104&lt;=-I$6,"Large Harm",AND(I104&gt;=0,I104&lt;=I$4),"Trivial Benefit",AND(I104&lt;=I$5, I104&gt;=I$4),"Small Benefit",AND(I104&lt;=I$6, I104&gt;=I$5),"Moderate Benefit",I104&gt;=I$6,"Large Benefit")</f>
        <v>Trivial Harm</v>
      </c>
      <c r="J106" s="45" t="str">
        <f t="array" ref="J106">_xlfn.IFS(AND(J104&lt;=0,J104&gt;=-J$4),"Trivial Harm",AND(J104&gt;=-J$5, J104&lt;=-J$4),"Small Harm",AND(J104&gt;=-J$6, J104&lt;=-J$5),"Moderate Harm",J104&lt;=-J$6,"Large Harm",AND(J104&gt;=0,J104&lt;=J$4),"Trivial Benefit",AND(J104&lt;=J$5, J104&gt;=J$4),"Small Benefit",AND(J104&lt;=J$6, J104&gt;=J$5),"Moderate Benefit",J104&gt;=J$6,"Large Benefit")</f>
        <v>Trivial Harm</v>
      </c>
      <c r="K106" s="45" t="str">
        <f t="array" ref="K106">_xlfn.IFS(AND(K104&lt;=0,K104&gt;=-K$4),"Trivial Harm",AND(K104&gt;=-K$5, K104&lt;=-K$4),"Small Harm",AND(K104&gt;=-K$6, K104&lt;=-K$5),"Moderate Harm",K104&lt;=-K$6,"Large Harm",AND(K104&gt;=0,K104&lt;=K$4),"Trivial Benefit",AND(K104&lt;=K$5, K104&gt;=K$4),"Small Benefit",AND(K104&lt;=K$6, K104&gt;=K$5),"Moderate Benefit",K104&gt;=K$6,"Large Benefit")</f>
        <v>Trivial Harm</v>
      </c>
      <c r="L106" s="45" t="str">
        <f t="array" ref="L106">_xlfn.IFS(AND(L104&lt;=0,L104&gt;=-L$4),"Trivial Harm",AND(L104&gt;=-L$5, L104&lt;=-L$4),"Small Harm",AND(L104&gt;=-L$6, L104&lt;=-L$5),"Moderate Harm",L104&lt;=-L$6,"Large Harm",AND(L104&gt;=0,L104&lt;=L$4),"Trivial Benefit",AND(L104&lt;=L$5, L104&gt;=L$4),"Small Benefit",AND(L104&lt;=L$6, L104&gt;=L$5),"Moderate Benefit",L104&gt;=L$6,"Large Benefit")</f>
        <v>Trivial Harm</v>
      </c>
    </row>
    <row r="107" spans="1:12" x14ac:dyDescent="0.3">
      <c r="A107" s="96" t="s">
        <v>82</v>
      </c>
      <c r="B107" s="45">
        <f t="shared" ref="B107:K107" si="25">(B104/B$3)/1000</f>
        <v>0</v>
      </c>
      <c r="C107" s="45">
        <f t="shared" si="25"/>
        <v>0</v>
      </c>
      <c r="D107" s="45">
        <f t="shared" si="25"/>
        <v>0</v>
      </c>
      <c r="E107" s="45">
        <f t="shared" si="25"/>
        <v>0</v>
      </c>
      <c r="F107" s="45">
        <f t="shared" si="25"/>
        <v>0</v>
      </c>
      <c r="G107" s="45">
        <f t="shared" si="25"/>
        <v>0</v>
      </c>
      <c r="H107" s="45">
        <f t="shared" si="25"/>
        <v>0</v>
      </c>
      <c r="I107" s="45">
        <f t="shared" si="25"/>
        <v>0</v>
      </c>
      <c r="J107" s="45">
        <f t="shared" si="25"/>
        <v>0</v>
      </c>
      <c r="K107" s="45">
        <f t="shared" si="25"/>
        <v>0</v>
      </c>
      <c r="L107" s="45">
        <f>SUM(B107:K107)</f>
        <v>0</v>
      </c>
    </row>
    <row r="108" spans="1:12" x14ac:dyDescent="0.3">
      <c r="A108" s="4" t="s">
        <v>155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3">
      <c r="A109" s="4" t="s">
        <v>77</v>
      </c>
    </row>
    <row r="110" spans="1:12" x14ac:dyDescent="0.3">
      <c r="A110" s="4" t="s">
        <v>81</v>
      </c>
      <c r="B110" s="45" t="str">
        <f t="array" ref="B110">_xlfn.IFS(AND(B108&lt;=0,B108&gt;=-B$4),"Trivial Harm",AND(B108&gt;=-B$5, B108&lt;=-B$4),"Small Harm",AND(B108&gt;=-B$6, B108&lt;=-B$5),"Moderate Harm",B108&lt;=-B$6,"Large Harm",AND(B108&gt;=0,B108&lt;=B$4),"Trivial Benefit",AND(B108&lt;=B$5, B108&gt;=B$4),"Small Benefit",AND(B108&lt;=B$6, B108&gt;=B$5),"Moderate Benefit",B108&gt;=B$6,"Large Benefit")</f>
        <v>Trivial Harm</v>
      </c>
      <c r="C110" s="45" t="str">
        <f t="array" ref="C110">_xlfn.IFS(AND(C108&lt;=0,C108&gt;=-C$4),"Trivial Harm",AND(C108&gt;=-C$5, C108&lt;=-C$4),"Small Harm",AND(C108&gt;=-C$6, C108&lt;=-C$5),"Moderate Harm",C108&lt;=-C$6,"Large Harm",AND(C108&gt;=0,C108&lt;=C$4),"Trivial Benefit",AND(C108&lt;=C$5, C108&gt;=C$4),"Small Benefit",AND(C108&lt;=C$6, C108&gt;=C$5),"Moderate Benefit",C108&gt;=C$6,"Large Benefit")</f>
        <v>Trivial Harm</v>
      </c>
      <c r="D110" s="45" t="str">
        <f t="array" ref="D110">_xlfn.IFS(AND(D108&lt;=0,D108&gt;=-D$4),"Trivial Harm",AND(D108&gt;=-D$5, D108&lt;=-D$4),"Small Harm",AND(D108&gt;=-D$6, D108&lt;=-D$5),"Moderate Harm",D108&lt;=-D$6,"Large Harm",AND(D108&gt;=0,D108&lt;=D$4),"Trivial Benefit",AND(D108&lt;=D$5, D108&gt;=D$4),"Small Benefit",AND(D108&lt;=D$6, D108&gt;=D$5),"Moderate Benefit",D108&gt;=D$6,"Large Benefit")</f>
        <v>Trivial Harm</v>
      </c>
      <c r="E110" s="45" t="str">
        <f t="array" ref="E110">_xlfn.IFS(AND(E108&lt;=0,E108&gt;=-E$4),"Trivial Harm",AND(E108&gt;=-E$5, E108&lt;=-E$4),"Small Harm",AND(E108&gt;=-E$6, E108&lt;=-E$5),"Moderate Harm",E108&lt;=-E$6,"Large Harm",AND(E108&gt;=0,E108&lt;=E$4),"Trivial Benefit",AND(E108&lt;=E$5, E108&gt;=E$4),"Small Benefit",AND(E108&lt;=E$6, E108&gt;=E$5),"Moderate Benefit",E108&gt;=E$6,"Large Benefit")</f>
        <v>Trivial Harm</v>
      </c>
      <c r="F110" s="45" t="str">
        <f t="array" ref="F110">_xlfn.IFS(AND(F108&lt;=0,F108&gt;=-F$4),"Trivial Harm",AND(F108&gt;=-F$5, F108&lt;=-F$4),"Small Harm",AND(F108&gt;=-F$6, F108&lt;=-F$5),"Moderate Harm",F108&lt;=-F$6,"Large Harm",AND(F108&gt;=0,F108&lt;=F$4),"Trivial Benefit",AND(F108&lt;=F$5, F108&gt;=F$4),"Small Benefit",AND(F108&lt;=F$6, F108&gt;=F$5),"Moderate Benefit",F108&gt;=F$6,"Large Benefit")</f>
        <v>Trivial Harm</v>
      </c>
      <c r="G110" s="45" t="str">
        <f t="array" ref="G110">_xlfn.IFS(AND(G108&lt;=0,G108&gt;=-G$4),"Trivial Harm",AND(G108&gt;=-G$5, G108&lt;=-G$4),"Small Harm",AND(G108&gt;=-G$6, G108&lt;=-G$5),"Moderate Harm",G108&lt;=-G$6,"Large Harm",AND(G108&gt;=0,G108&lt;=G$4),"Trivial Benefit",AND(G108&lt;=G$5, G108&gt;=G$4),"Small Benefit",AND(G108&lt;=G$6, G108&gt;=G$5),"Moderate Benefit",G108&gt;=G$6,"Large Benefit")</f>
        <v>Trivial Harm</v>
      </c>
      <c r="H110" s="45" t="str">
        <f t="array" ref="H110">_xlfn.IFS(AND(H108&lt;=0,H108&gt;=-H$4),"Trivial Harm",AND(H108&gt;=-H$5, H108&lt;=-H$4),"Small Harm",AND(H108&gt;=-H$6, H108&lt;=-H$5),"Moderate Harm",H108&lt;=-H$6,"Large Harm",AND(H108&gt;=0,H108&lt;=H$4),"Trivial Benefit",AND(H108&lt;=H$5, H108&gt;=H$4),"Small Benefit",AND(H108&lt;=H$6, H108&gt;=H$5),"Moderate Benefit",H108&gt;=H$6,"Large Benefit")</f>
        <v>Trivial Harm</v>
      </c>
      <c r="I110" s="45" t="str">
        <f t="array" ref="I110">_xlfn.IFS(AND(I108&lt;=0,I108&gt;=-I$4),"Trivial Harm",AND(I108&gt;=-I$5, I108&lt;=-I$4),"Small Harm",AND(I108&gt;=-I$6, I108&lt;=-I$5),"Moderate Harm",I108&lt;=-I$6,"Large Harm",AND(I108&gt;=0,I108&lt;=I$4),"Trivial Benefit",AND(I108&lt;=I$5, I108&gt;=I$4),"Small Benefit",AND(I108&lt;=I$6, I108&gt;=I$5),"Moderate Benefit",I108&gt;=I$6,"Large Benefit")</f>
        <v>Trivial Harm</v>
      </c>
      <c r="J110" s="45" t="str">
        <f t="array" ref="J110">_xlfn.IFS(AND(J108&lt;=0,J108&gt;=-J$4),"Trivial Harm",AND(J108&gt;=-J$5, J108&lt;=-J$4),"Small Harm",AND(J108&gt;=-J$6, J108&lt;=-J$5),"Moderate Harm",J108&lt;=-J$6,"Large Harm",AND(J108&gt;=0,J108&lt;=J$4),"Trivial Benefit",AND(J108&lt;=J$5, J108&gt;=J$4),"Small Benefit",AND(J108&lt;=J$6, J108&gt;=J$5),"Moderate Benefit",J108&gt;=J$6,"Large Benefit")</f>
        <v>Trivial Harm</v>
      </c>
      <c r="K110" s="45" t="str">
        <f t="array" ref="K110">_xlfn.IFS(AND(K108&lt;=0,K108&gt;=-K$4),"Trivial Harm",AND(K108&gt;=-K$5, K108&lt;=-K$4),"Small Harm",AND(K108&gt;=-K$6, K108&lt;=-K$5),"Moderate Harm",K108&lt;=-K$6,"Large Harm",AND(K108&gt;=0,K108&lt;=K$4),"Trivial Benefit",AND(K108&lt;=K$5, K108&gt;=K$4),"Small Benefit",AND(K108&lt;=K$6, K108&gt;=K$5),"Moderate Benefit",K108&gt;=K$6,"Large Benefit")</f>
        <v>Trivial Harm</v>
      </c>
      <c r="L110" s="45" t="str">
        <f t="array" ref="L110">_xlfn.IFS(AND(L108&lt;=0,L108&gt;=-L$4),"Trivial Harm",AND(L108&gt;=-L$5, L108&lt;=-L$4),"Small Harm",AND(L108&gt;=-L$6, L108&lt;=-L$5),"Moderate Harm",L108&lt;=-L$6,"Large Harm",AND(L108&gt;=0,L108&lt;=L$4),"Trivial Benefit",AND(L108&lt;=L$5, L108&gt;=L$4),"Small Benefit",AND(L108&lt;=L$6, L108&gt;=L$5),"Moderate Benefit",L108&gt;=L$6,"Large Benefit")</f>
        <v>Trivial Harm</v>
      </c>
    </row>
    <row r="111" spans="1:12" x14ac:dyDescent="0.3">
      <c r="A111" s="96" t="s">
        <v>82</v>
      </c>
      <c r="B111" s="45">
        <f t="shared" ref="B111:K111" si="26">(B108/B$3)/1000</f>
        <v>0</v>
      </c>
      <c r="C111" s="45">
        <f t="shared" si="26"/>
        <v>0</v>
      </c>
      <c r="D111" s="45">
        <f t="shared" si="26"/>
        <v>0</v>
      </c>
      <c r="E111" s="45">
        <f t="shared" si="26"/>
        <v>0</v>
      </c>
      <c r="F111" s="45">
        <f t="shared" si="26"/>
        <v>0</v>
      </c>
      <c r="G111" s="45">
        <f t="shared" si="26"/>
        <v>0</v>
      </c>
      <c r="H111" s="45">
        <f t="shared" si="26"/>
        <v>0</v>
      </c>
      <c r="I111" s="45">
        <f t="shared" si="26"/>
        <v>0</v>
      </c>
      <c r="J111" s="45">
        <f t="shared" si="26"/>
        <v>0</v>
      </c>
      <c r="K111" s="45">
        <f t="shared" si="26"/>
        <v>0</v>
      </c>
      <c r="L111" s="45">
        <f>SUM(B111:K111)</f>
        <v>0</v>
      </c>
    </row>
    <row r="112" spans="1:12" x14ac:dyDescent="0.3">
      <c r="A112" s="4" t="s">
        <v>156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3">
      <c r="A113" s="4" t="s">
        <v>77</v>
      </c>
    </row>
    <row r="114" spans="1:12" x14ac:dyDescent="0.3">
      <c r="A114" s="4" t="s">
        <v>81</v>
      </c>
      <c r="B114" s="45" t="str">
        <f t="array" ref="B114">_xlfn.IFS(AND(B112&lt;=0,B112&gt;=-B$4),"Trivial Harm",AND(B112&gt;=-B$5, B112&lt;=-B$4),"Small Harm",AND(B112&gt;=-B$6, B112&lt;=-B$5),"Moderate Harm",B112&lt;=-B$6,"Large Harm",AND(B112&gt;=0,B112&lt;=B$4),"Trivial Benefit",AND(B112&lt;=B$5, B112&gt;=B$4),"Small Benefit",AND(B112&lt;=B$6, B112&gt;=B$5),"Moderate Benefit",B112&gt;=B$6,"Large Benefit")</f>
        <v>Trivial Harm</v>
      </c>
      <c r="C114" s="45" t="str">
        <f t="array" ref="C114">_xlfn.IFS(AND(C112&lt;=0,C112&gt;=-C$4),"Trivial Harm",AND(C112&gt;=-C$5, C112&lt;=-C$4),"Small Harm",AND(C112&gt;=-C$6, C112&lt;=-C$5),"Moderate Harm",C112&lt;=-C$6,"Large Harm",AND(C112&gt;=0,C112&lt;=C$4),"Trivial Benefit",AND(C112&lt;=C$5, C112&gt;=C$4),"Small Benefit",AND(C112&lt;=C$6, C112&gt;=C$5),"Moderate Benefit",C112&gt;=C$6,"Large Benefit")</f>
        <v>Trivial Harm</v>
      </c>
      <c r="D114" s="45" t="str">
        <f t="array" ref="D114">_xlfn.IFS(AND(D112&lt;=0,D112&gt;=-D$4),"Trivial Harm",AND(D112&gt;=-D$5, D112&lt;=-D$4),"Small Harm",AND(D112&gt;=-D$6, D112&lt;=-D$5),"Moderate Harm",D112&lt;=-D$6,"Large Harm",AND(D112&gt;=0,D112&lt;=D$4),"Trivial Benefit",AND(D112&lt;=D$5, D112&gt;=D$4),"Small Benefit",AND(D112&lt;=D$6, D112&gt;=D$5),"Moderate Benefit",D112&gt;=D$6,"Large Benefit")</f>
        <v>Trivial Harm</v>
      </c>
      <c r="E114" s="45" t="str">
        <f t="array" ref="E114">_xlfn.IFS(AND(E112&lt;=0,E112&gt;=-E$4),"Trivial Harm",AND(E112&gt;=-E$5, E112&lt;=-E$4),"Small Harm",AND(E112&gt;=-E$6, E112&lt;=-E$5),"Moderate Harm",E112&lt;=-E$6,"Large Harm",AND(E112&gt;=0,E112&lt;=E$4),"Trivial Benefit",AND(E112&lt;=E$5, E112&gt;=E$4),"Small Benefit",AND(E112&lt;=E$6, E112&gt;=E$5),"Moderate Benefit",E112&gt;=E$6,"Large Benefit")</f>
        <v>Trivial Harm</v>
      </c>
      <c r="F114" s="45" t="str">
        <f t="array" ref="F114">_xlfn.IFS(AND(F112&lt;=0,F112&gt;=-F$4),"Trivial Harm",AND(F112&gt;=-F$5, F112&lt;=-F$4),"Small Harm",AND(F112&gt;=-F$6, F112&lt;=-F$5),"Moderate Harm",F112&lt;=-F$6,"Large Harm",AND(F112&gt;=0,F112&lt;=F$4),"Trivial Benefit",AND(F112&lt;=F$5, F112&gt;=F$4),"Small Benefit",AND(F112&lt;=F$6, F112&gt;=F$5),"Moderate Benefit",F112&gt;=F$6,"Large Benefit")</f>
        <v>Trivial Harm</v>
      </c>
      <c r="G114" s="45" t="str">
        <f t="array" ref="G114">_xlfn.IFS(AND(G112&lt;=0,G112&gt;=-G$4),"Trivial Harm",AND(G112&gt;=-G$5, G112&lt;=-G$4),"Small Harm",AND(G112&gt;=-G$6, G112&lt;=-G$5),"Moderate Harm",G112&lt;=-G$6,"Large Harm",AND(G112&gt;=0,G112&lt;=G$4),"Trivial Benefit",AND(G112&lt;=G$5, G112&gt;=G$4),"Small Benefit",AND(G112&lt;=G$6, G112&gt;=G$5),"Moderate Benefit",G112&gt;=G$6,"Large Benefit")</f>
        <v>Trivial Harm</v>
      </c>
      <c r="H114" s="45" t="str">
        <f t="array" ref="H114">_xlfn.IFS(AND(H112&lt;=0,H112&gt;=-H$4),"Trivial Harm",AND(H112&gt;=-H$5, H112&lt;=-H$4),"Small Harm",AND(H112&gt;=-H$6, H112&lt;=-H$5),"Moderate Harm",H112&lt;=-H$6,"Large Harm",AND(H112&gt;=0,H112&lt;=H$4),"Trivial Benefit",AND(H112&lt;=H$5, H112&gt;=H$4),"Small Benefit",AND(H112&lt;=H$6, H112&gt;=H$5),"Moderate Benefit",H112&gt;=H$6,"Large Benefit")</f>
        <v>Trivial Harm</v>
      </c>
      <c r="I114" s="45" t="str">
        <f t="array" ref="I114">_xlfn.IFS(AND(I112&lt;=0,I112&gt;=-I$4),"Trivial Harm",AND(I112&gt;=-I$5, I112&lt;=-I$4),"Small Harm",AND(I112&gt;=-I$6, I112&lt;=-I$5),"Moderate Harm",I112&lt;=-I$6,"Large Harm",AND(I112&gt;=0,I112&lt;=I$4),"Trivial Benefit",AND(I112&lt;=I$5, I112&gt;=I$4),"Small Benefit",AND(I112&lt;=I$6, I112&gt;=I$5),"Moderate Benefit",I112&gt;=I$6,"Large Benefit")</f>
        <v>Trivial Harm</v>
      </c>
      <c r="J114" s="45" t="str">
        <f t="array" ref="J114">_xlfn.IFS(AND(J112&lt;=0,J112&gt;=-J$4),"Trivial Harm",AND(J112&gt;=-J$5, J112&lt;=-J$4),"Small Harm",AND(J112&gt;=-J$6, J112&lt;=-J$5),"Moderate Harm",J112&lt;=-J$6,"Large Harm",AND(J112&gt;=0,J112&lt;=J$4),"Trivial Benefit",AND(J112&lt;=J$5, J112&gt;=J$4),"Small Benefit",AND(J112&lt;=J$6, J112&gt;=J$5),"Moderate Benefit",J112&gt;=J$6,"Large Benefit")</f>
        <v>Trivial Harm</v>
      </c>
      <c r="K114" s="45" t="str">
        <f t="array" ref="K114">_xlfn.IFS(AND(K112&lt;=0,K112&gt;=-K$4),"Trivial Harm",AND(K112&gt;=-K$5, K112&lt;=-K$4),"Small Harm",AND(K112&gt;=-K$6, K112&lt;=-K$5),"Moderate Harm",K112&lt;=-K$6,"Large Harm",AND(K112&gt;=0,K112&lt;=K$4),"Trivial Benefit",AND(K112&lt;=K$5, K112&gt;=K$4),"Small Benefit",AND(K112&lt;=K$6, K112&gt;=K$5),"Moderate Benefit",K112&gt;=K$6,"Large Benefit")</f>
        <v>Trivial Harm</v>
      </c>
      <c r="L114" s="45" t="str">
        <f t="array" ref="L114">_xlfn.IFS(AND(L112&lt;=0,L112&gt;=-L$4),"Trivial Harm",AND(L112&gt;=-L$5, L112&lt;=-L$4),"Small Harm",AND(L112&gt;=-L$6, L112&lt;=-L$5),"Moderate Harm",L112&lt;=-L$6,"Large Harm",AND(L112&gt;=0,L112&lt;=L$4),"Trivial Benefit",AND(L112&lt;=L$5, L112&gt;=L$4),"Small Benefit",AND(L112&lt;=L$6, L112&gt;=L$5),"Moderate Benefit",L112&gt;=L$6,"Large Benefit")</f>
        <v>Trivial Harm</v>
      </c>
    </row>
    <row r="115" spans="1:12" x14ac:dyDescent="0.3">
      <c r="A115" s="96" t="s">
        <v>82</v>
      </c>
      <c r="B115" s="45">
        <f t="shared" ref="B115:K115" si="27">(B112/B$3)/1000</f>
        <v>0</v>
      </c>
      <c r="C115" s="45">
        <f t="shared" si="27"/>
        <v>0</v>
      </c>
      <c r="D115" s="45">
        <f t="shared" si="27"/>
        <v>0</v>
      </c>
      <c r="E115" s="45">
        <f t="shared" si="27"/>
        <v>0</v>
      </c>
      <c r="F115" s="45">
        <f t="shared" si="27"/>
        <v>0</v>
      </c>
      <c r="G115" s="45">
        <f t="shared" si="27"/>
        <v>0</v>
      </c>
      <c r="H115" s="45">
        <f t="shared" si="27"/>
        <v>0</v>
      </c>
      <c r="I115" s="45">
        <f t="shared" si="27"/>
        <v>0</v>
      </c>
      <c r="J115" s="45">
        <f t="shared" si="27"/>
        <v>0</v>
      </c>
      <c r="K115" s="45">
        <f t="shared" si="27"/>
        <v>0</v>
      </c>
      <c r="L115" s="45">
        <f>SUM(B115:K115)</f>
        <v>0</v>
      </c>
    </row>
    <row r="116" spans="1:12" x14ac:dyDescent="0.3">
      <c r="A116" s="4" t="s">
        <v>157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3">
      <c r="A117" s="4" t="s">
        <v>77</v>
      </c>
    </row>
    <row r="118" spans="1:12" x14ac:dyDescent="0.3">
      <c r="A118" s="4" t="s">
        <v>81</v>
      </c>
      <c r="B118" s="45" t="str">
        <f t="array" ref="B118">_xlfn.IFS(AND(B116&lt;=0,B116&gt;=-B$4),"Trivial Harm",AND(B116&gt;=-B$5, B116&lt;=-B$4),"Small Harm",AND(B116&gt;=-B$6, B116&lt;=-B$5),"Moderate Harm",B116&lt;=-B$6,"Large Harm",AND(B116&gt;=0,B116&lt;=B$4),"Trivial Benefit",AND(B116&lt;=B$5, B116&gt;=B$4),"Small Benefit",AND(B116&lt;=B$6, B116&gt;=B$5),"Moderate Benefit",B116&gt;=B$6,"Large Benefit")</f>
        <v>Trivial Harm</v>
      </c>
      <c r="C118" s="45" t="str">
        <f t="array" ref="C118">_xlfn.IFS(AND(C116&lt;=0,C116&gt;=-C$4),"Trivial Harm",AND(C116&gt;=-C$5, C116&lt;=-C$4),"Small Harm",AND(C116&gt;=-C$6, C116&lt;=-C$5),"Moderate Harm",C116&lt;=-C$6,"Large Harm",AND(C116&gt;=0,C116&lt;=C$4),"Trivial Benefit",AND(C116&lt;=C$5, C116&gt;=C$4),"Small Benefit",AND(C116&lt;=C$6, C116&gt;=C$5),"Moderate Benefit",C116&gt;=C$6,"Large Benefit")</f>
        <v>Trivial Harm</v>
      </c>
      <c r="D118" s="45" t="str">
        <f t="array" ref="D118">_xlfn.IFS(AND(D116&lt;=0,D116&gt;=-D$4),"Trivial Harm",AND(D116&gt;=-D$5, D116&lt;=-D$4),"Small Harm",AND(D116&gt;=-D$6, D116&lt;=-D$5),"Moderate Harm",D116&lt;=-D$6,"Large Harm",AND(D116&gt;=0,D116&lt;=D$4),"Trivial Benefit",AND(D116&lt;=D$5, D116&gt;=D$4),"Small Benefit",AND(D116&lt;=D$6, D116&gt;=D$5),"Moderate Benefit",D116&gt;=D$6,"Large Benefit")</f>
        <v>Trivial Harm</v>
      </c>
      <c r="E118" s="45" t="str">
        <f t="array" ref="E118">_xlfn.IFS(AND(E116&lt;=0,E116&gt;=-E$4),"Trivial Harm",AND(E116&gt;=-E$5, E116&lt;=-E$4),"Small Harm",AND(E116&gt;=-E$6, E116&lt;=-E$5),"Moderate Harm",E116&lt;=-E$6,"Large Harm",AND(E116&gt;=0,E116&lt;=E$4),"Trivial Benefit",AND(E116&lt;=E$5, E116&gt;=E$4),"Small Benefit",AND(E116&lt;=E$6, E116&gt;=E$5),"Moderate Benefit",E116&gt;=E$6,"Large Benefit")</f>
        <v>Trivial Harm</v>
      </c>
      <c r="F118" s="45" t="str">
        <f t="array" ref="F118">_xlfn.IFS(AND(F116&lt;=0,F116&gt;=-F$4),"Trivial Harm",AND(F116&gt;=-F$5, F116&lt;=-F$4),"Small Harm",AND(F116&gt;=-F$6, F116&lt;=-F$5),"Moderate Harm",F116&lt;=-F$6,"Large Harm",AND(F116&gt;=0,F116&lt;=F$4),"Trivial Benefit",AND(F116&lt;=F$5, F116&gt;=F$4),"Small Benefit",AND(F116&lt;=F$6, F116&gt;=F$5),"Moderate Benefit",F116&gt;=F$6,"Large Benefit")</f>
        <v>Trivial Harm</v>
      </c>
      <c r="G118" s="45" t="str">
        <f t="array" ref="G118">_xlfn.IFS(AND(G116&lt;=0,G116&gt;=-G$4),"Trivial Harm",AND(G116&gt;=-G$5, G116&lt;=-G$4),"Small Harm",AND(G116&gt;=-G$6, G116&lt;=-G$5),"Moderate Harm",G116&lt;=-G$6,"Large Harm",AND(G116&gt;=0,G116&lt;=G$4),"Trivial Benefit",AND(G116&lt;=G$5, G116&gt;=G$4),"Small Benefit",AND(G116&lt;=G$6, G116&gt;=G$5),"Moderate Benefit",G116&gt;=G$6,"Large Benefit")</f>
        <v>Trivial Harm</v>
      </c>
      <c r="H118" s="45" t="str">
        <f t="array" ref="H118">_xlfn.IFS(AND(H116&lt;=0,H116&gt;=-H$4),"Trivial Harm",AND(H116&gt;=-H$5, H116&lt;=-H$4),"Small Harm",AND(H116&gt;=-H$6, H116&lt;=-H$5),"Moderate Harm",H116&lt;=-H$6,"Large Harm",AND(H116&gt;=0,H116&lt;=H$4),"Trivial Benefit",AND(H116&lt;=H$5, H116&gt;=H$4),"Small Benefit",AND(H116&lt;=H$6, H116&gt;=H$5),"Moderate Benefit",H116&gt;=H$6,"Large Benefit")</f>
        <v>Trivial Harm</v>
      </c>
      <c r="I118" s="45" t="str">
        <f t="array" ref="I118">_xlfn.IFS(AND(I116&lt;=0,I116&gt;=-I$4),"Trivial Harm",AND(I116&gt;=-I$5, I116&lt;=-I$4),"Small Harm",AND(I116&gt;=-I$6, I116&lt;=-I$5),"Moderate Harm",I116&lt;=-I$6,"Large Harm",AND(I116&gt;=0,I116&lt;=I$4),"Trivial Benefit",AND(I116&lt;=I$5, I116&gt;=I$4),"Small Benefit",AND(I116&lt;=I$6, I116&gt;=I$5),"Moderate Benefit",I116&gt;=I$6,"Large Benefit")</f>
        <v>Trivial Harm</v>
      </c>
      <c r="J118" s="45" t="str">
        <f t="array" ref="J118">_xlfn.IFS(AND(J116&lt;=0,J116&gt;=-J$4),"Trivial Harm",AND(J116&gt;=-J$5, J116&lt;=-J$4),"Small Harm",AND(J116&gt;=-J$6, J116&lt;=-J$5),"Moderate Harm",J116&lt;=-J$6,"Large Harm",AND(J116&gt;=0,J116&lt;=J$4),"Trivial Benefit",AND(J116&lt;=J$5, J116&gt;=J$4),"Small Benefit",AND(J116&lt;=J$6, J116&gt;=J$5),"Moderate Benefit",J116&gt;=J$6,"Large Benefit")</f>
        <v>Trivial Harm</v>
      </c>
      <c r="K118" s="45" t="str">
        <f t="array" ref="K118">_xlfn.IFS(AND(K116&lt;=0,K116&gt;=-K$4),"Trivial Harm",AND(K116&gt;=-K$5, K116&lt;=-K$4),"Small Harm",AND(K116&gt;=-K$6, K116&lt;=-K$5),"Moderate Harm",K116&lt;=-K$6,"Large Harm",AND(K116&gt;=0,K116&lt;=K$4),"Trivial Benefit",AND(K116&lt;=K$5, K116&gt;=K$4),"Small Benefit",AND(K116&lt;=K$6, K116&gt;=K$5),"Moderate Benefit",K116&gt;=K$6,"Large Benefit")</f>
        <v>Trivial Harm</v>
      </c>
      <c r="L118" s="45" t="str">
        <f t="array" ref="L118">_xlfn.IFS(AND(L116&lt;=0,L116&gt;=-L$4),"Trivial Harm",AND(L116&gt;=-L$5, L116&lt;=-L$4),"Small Harm",AND(L116&gt;=-L$6, L116&lt;=-L$5),"Moderate Harm",L116&lt;=-L$6,"Large Harm",AND(L116&gt;=0,L116&lt;=L$4),"Trivial Benefit",AND(L116&lt;=L$5, L116&gt;=L$4),"Small Benefit",AND(L116&lt;=L$6, L116&gt;=L$5),"Moderate Benefit",L116&gt;=L$6,"Large Benefit")</f>
        <v>Trivial Harm</v>
      </c>
    </row>
    <row r="119" spans="1:12" x14ac:dyDescent="0.3">
      <c r="A119" s="96" t="s">
        <v>82</v>
      </c>
      <c r="B119" s="45">
        <f t="shared" ref="B119:K119" si="28">(B116/B$3)/1000</f>
        <v>0</v>
      </c>
      <c r="C119" s="45">
        <f t="shared" si="28"/>
        <v>0</v>
      </c>
      <c r="D119" s="45">
        <f t="shared" si="28"/>
        <v>0</v>
      </c>
      <c r="E119" s="45">
        <f t="shared" si="28"/>
        <v>0</v>
      </c>
      <c r="F119" s="45">
        <f t="shared" si="28"/>
        <v>0</v>
      </c>
      <c r="G119" s="45">
        <f t="shared" si="28"/>
        <v>0</v>
      </c>
      <c r="H119" s="45">
        <f t="shared" si="28"/>
        <v>0</v>
      </c>
      <c r="I119" s="45">
        <f t="shared" si="28"/>
        <v>0</v>
      </c>
      <c r="J119" s="45">
        <f t="shared" si="28"/>
        <v>0</v>
      </c>
      <c r="K119" s="45">
        <f t="shared" si="28"/>
        <v>0</v>
      </c>
      <c r="L119" s="45">
        <f>SUM(B119:K119)</f>
        <v>0</v>
      </c>
    </row>
    <row r="120" spans="1:12" x14ac:dyDescent="0.3">
      <c r="A120" s="4" t="s">
        <v>158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1:12" x14ac:dyDescent="0.3">
      <c r="A121" s="4" t="s">
        <v>77</v>
      </c>
    </row>
    <row r="122" spans="1:12" x14ac:dyDescent="0.3">
      <c r="A122" s="4" t="s">
        <v>81</v>
      </c>
      <c r="B122" s="45" t="str">
        <f t="array" ref="B122">_xlfn.IFS(AND(B120&lt;=0,B120&gt;=-B$4),"Trivial Harm",AND(B120&gt;=-B$5, B120&lt;=-B$4),"Small Harm",AND(B120&gt;=-B$6, B120&lt;=-B$5),"Moderate Harm",B120&lt;=-B$6,"Large Harm",AND(B120&gt;=0,B120&lt;=B$4),"Trivial Benefit",AND(B120&lt;=B$5, B120&gt;=B$4),"Small Benefit",AND(B120&lt;=B$6, B120&gt;=B$5),"Moderate Benefit",B120&gt;=B$6,"Large Benefit")</f>
        <v>Trivial Harm</v>
      </c>
      <c r="C122" s="45" t="str">
        <f t="array" ref="C122">_xlfn.IFS(AND(C120&lt;=0,C120&gt;=-C$4),"Trivial Harm",AND(C120&gt;=-C$5, C120&lt;=-C$4),"Small Harm",AND(C120&gt;=-C$6, C120&lt;=-C$5),"Moderate Harm",C120&lt;=-C$6,"Large Harm",AND(C120&gt;=0,C120&lt;=C$4),"Trivial Benefit",AND(C120&lt;=C$5, C120&gt;=C$4),"Small Benefit",AND(C120&lt;=C$6, C120&gt;=C$5),"Moderate Benefit",C120&gt;=C$6,"Large Benefit")</f>
        <v>Trivial Harm</v>
      </c>
      <c r="D122" s="45" t="str">
        <f t="array" ref="D122">_xlfn.IFS(AND(D120&lt;=0,D120&gt;=-D$4),"Trivial Harm",AND(D120&gt;=-D$5, D120&lt;=-D$4),"Small Harm",AND(D120&gt;=-D$6, D120&lt;=-D$5),"Moderate Harm",D120&lt;=-D$6,"Large Harm",AND(D120&gt;=0,D120&lt;=D$4),"Trivial Benefit",AND(D120&lt;=D$5, D120&gt;=D$4),"Small Benefit",AND(D120&lt;=D$6, D120&gt;=D$5),"Moderate Benefit",D120&gt;=D$6,"Large Benefit")</f>
        <v>Trivial Harm</v>
      </c>
      <c r="E122" s="45" t="str">
        <f t="array" ref="E122">_xlfn.IFS(AND(E120&lt;=0,E120&gt;=-E$4),"Trivial Harm",AND(E120&gt;=-E$5, E120&lt;=-E$4),"Small Harm",AND(E120&gt;=-E$6, E120&lt;=-E$5),"Moderate Harm",E120&lt;=-E$6,"Large Harm",AND(E120&gt;=0,E120&lt;=E$4),"Trivial Benefit",AND(E120&lt;=E$5, E120&gt;=E$4),"Small Benefit",AND(E120&lt;=E$6, E120&gt;=E$5),"Moderate Benefit",E120&gt;=E$6,"Large Benefit")</f>
        <v>Trivial Harm</v>
      </c>
      <c r="F122" s="45" t="str">
        <f t="array" ref="F122">_xlfn.IFS(AND(F120&lt;=0,F120&gt;=-F$4),"Trivial Harm",AND(F120&gt;=-F$5, F120&lt;=-F$4),"Small Harm",AND(F120&gt;=-F$6, F120&lt;=-F$5),"Moderate Harm",F120&lt;=-F$6,"Large Harm",AND(F120&gt;=0,F120&lt;=F$4),"Trivial Benefit",AND(F120&lt;=F$5, F120&gt;=F$4),"Small Benefit",AND(F120&lt;=F$6, F120&gt;=F$5),"Moderate Benefit",F120&gt;=F$6,"Large Benefit")</f>
        <v>Trivial Harm</v>
      </c>
      <c r="G122" s="45" t="str">
        <f t="array" ref="G122">_xlfn.IFS(AND(G120&lt;=0,G120&gt;=-G$4),"Trivial Harm",AND(G120&gt;=-G$5, G120&lt;=-G$4),"Small Harm",AND(G120&gt;=-G$6, G120&lt;=-G$5),"Moderate Harm",G120&lt;=-G$6,"Large Harm",AND(G120&gt;=0,G120&lt;=G$4),"Trivial Benefit",AND(G120&lt;=G$5, G120&gt;=G$4),"Small Benefit",AND(G120&lt;=G$6, G120&gt;=G$5),"Moderate Benefit",G120&gt;=G$6,"Large Benefit")</f>
        <v>Trivial Harm</v>
      </c>
      <c r="H122" s="45" t="str">
        <f t="array" ref="H122">_xlfn.IFS(AND(H120&lt;=0,H120&gt;=-H$4),"Trivial Harm",AND(H120&gt;=-H$5, H120&lt;=-H$4),"Small Harm",AND(H120&gt;=-H$6, H120&lt;=-H$5),"Moderate Harm",H120&lt;=-H$6,"Large Harm",AND(H120&gt;=0,H120&lt;=H$4),"Trivial Benefit",AND(H120&lt;=H$5, H120&gt;=H$4),"Small Benefit",AND(H120&lt;=H$6, H120&gt;=H$5),"Moderate Benefit",H120&gt;=H$6,"Large Benefit")</f>
        <v>Trivial Harm</v>
      </c>
      <c r="I122" s="45" t="str">
        <f t="array" ref="I122">_xlfn.IFS(AND(I120&lt;=0,I120&gt;=-I$4),"Trivial Harm",AND(I120&gt;=-I$5, I120&lt;=-I$4),"Small Harm",AND(I120&gt;=-I$6, I120&lt;=-I$5),"Moderate Harm",I120&lt;=-I$6,"Large Harm",AND(I120&gt;=0,I120&lt;=I$4),"Trivial Benefit",AND(I120&lt;=I$5, I120&gt;=I$4),"Small Benefit",AND(I120&lt;=I$6, I120&gt;=I$5),"Moderate Benefit",I120&gt;=I$6,"Large Benefit")</f>
        <v>Trivial Harm</v>
      </c>
      <c r="J122" s="45" t="str">
        <f t="array" ref="J122">_xlfn.IFS(AND(J120&lt;=0,J120&gt;=-J$4),"Trivial Harm",AND(J120&gt;=-J$5, J120&lt;=-J$4),"Small Harm",AND(J120&gt;=-J$6, J120&lt;=-J$5),"Moderate Harm",J120&lt;=-J$6,"Large Harm",AND(J120&gt;=0,J120&lt;=J$4),"Trivial Benefit",AND(J120&lt;=J$5, J120&gt;=J$4),"Small Benefit",AND(J120&lt;=J$6, J120&gt;=J$5),"Moderate Benefit",J120&gt;=J$6,"Large Benefit")</f>
        <v>Trivial Harm</v>
      </c>
      <c r="K122" s="45" t="str">
        <f t="array" ref="K122">_xlfn.IFS(AND(K120&lt;=0,K120&gt;=-K$4),"Trivial Harm",AND(K120&gt;=-K$5, K120&lt;=-K$4),"Small Harm",AND(K120&gt;=-K$6, K120&lt;=-K$5),"Moderate Harm",K120&lt;=-K$6,"Large Harm",AND(K120&gt;=0,K120&lt;=K$4),"Trivial Benefit",AND(K120&lt;=K$5, K120&gt;=K$4),"Small Benefit",AND(K120&lt;=K$6, K120&gt;=K$5),"Moderate Benefit",K120&gt;=K$6,"Large Benefit")</f>
        <v>Trivial Harm</v>
      </c>
      <c r="L122" s="45" t="str">
        <f t="array" ref="L122">_xlfn.IFS(AND(L120&lt;=0,L120&gt;=-L$4),"Trivial Harm",AND(L120&gt;=-L$5, L120&lt;=-L$4),"Small Harm",AND(L120&gt;=-L$6, L120&lt;=-L$5),"Moderate Harm",L120&lt;=-L$6,"Large Harm",AND(L120&gt;=0,L120&lt;=L$4),"Trivial Benefit",AND(L120&lt;=L$5, L120&gt;=L$4),"Small Benefit",AND(L120&lt;=L$6, L120&gt;=L$5),"Moderate Benefit",L120&gt;=L$6,"Large Benefit")</f>
        <v>Trivial Harm</v>
      </c>
    </row>
    <row r="123" spans="1:12" x14ac:dyDescent="0.3">
      <c r="A123" s="96" t="s">
        <v>82</v>
      </c>
      <c r="B123" s="45">
        <f t="shared" ref="B123:K123" si="29">(B120/B$3)/1000</f>
        <v>0</v>
      </c>
      <c r="C123" s="45">
        <f t="shared" si="29"/>
        <v>0</v>
      </c>
      <c r="D123" s="45">
        <f t="shared" si="29"/>
        <v>0</v>
      </c>
      <c r="E123" s="45">
        <f t="shared" si="29"/>
        <v>0</v>
      </c>
      <c r="F123" s="45">
        <f t="shared" si="29"/>
        <v>0</v>
      </c>
      <c r="G123" s="45">
        <f t="shared" si="29"/>
        <v>0</v>
      </c>
      <c r="H123" s="45">
        <f t="shared" si="29"/>
        <v>0</v>
      </c>
      <c r="I123" s="45">
        <f t="shared" si="29"/>
        <v>0</v>
      </c>
      <c r="J123" s="45">
        <f t="shared" si="29"/>
        <v>0</v>
      </c>
      <c r="K123" s="45">
        <f t="shared" si="29"/>
        <v>0</v>
      </c>
      <c r="L123" s="45">
        <f>SUM(B123:K123)</f>
        <v>0</v>
      </c>
    </row>
    <row r="124" spans="1:12" x14ac:dyDescent="0.3">
      <c r="A124" s="4" t="s">
        <v>159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1:12" x14ac:dyDescent="0.3">
      <c r="A125" s="4" t="s">
        <v>77</v>
      </c>
    </row>
    <row r="126" spans="1:12" x14ac:dyDescent="0.3">
      <c r="A126" s="4" t="s">
        <v>81</v>
      </c>
      <c r="B126" s="45" t="str">
        <f t="array" ref="B126">_xlfn.IFS(AND(B124&lt;=0,B124&gt;=-B$4),"Trivial Harm",AND(B124&gt;=-B$5, B124&lt;=-B$4),"Small Harm",AND(B124&gt;=-B$6, B124&lt;=-B$5),"Moderate Harm",B124&lt;=-B$6,"Large Harm",AND(B124&gt;=0,B124&lt;=B$4),"Trivial Benefit",AND(B124&lt;=B$5, B124&gt;=B$4),"Small Benefit",AND(B124&lt;=B$6, B124&gt;=B$5),"Moderate Benefit",B124&gt;=B$6,"Large Benefit")</f>
        <v>Trivial Harm</v>
      </c>
      <c r="C126" s="45" t="str">
        <f t="array" ref="C126">_xlfn.IFS(AND(C124&lt;=0,C124&gt;=-C$4),"Trivial Harm",AND(C124&gt;=-C$5, C124&lt;=-C$4),"Small Harm",AND(C124&gt;=-C$6, C124&lt;=-C$5),"Moderate Harm",C124&lt;=-C$6,"Large Harm",AND(C124&gt;=0,C124&lt;=C$4),"Trivial Benefit",AND(C124&lt;=C$5, C124&gt;=C$4),"Small Benefit",AND(C124&lt;=C$6, C124&gt;=C$5),"Moderate Benefit",C124&gt;=C$6,"Large Benefit")</f>
        <v>Trivial Harm</v>
      </c>
      <c r="D126" s="45" t="str">
        <f t="array" ref="D126">_xlfn.IFS(AND(D124&lt;=0,D124&gt;=-D$4),"Trivial Harm",AND(D124&gt;=-D$5, D124&lt;=-D$4),"Small Harm",AND(D124&gt;=-D$6, D124&lt;=-D$5),"Moderate Harm",D124&lt;=-D$6,"Large Harm",AND(D124&gt;=0,D124&lt;=D$4),"Trivial Benefit",AND(D124&lt;=D$5, D124&gt;=D$4),"Small Benefit",AND(D124&lt;=D$6, D124&gt;=D$5),"Moderate Benefit",D124&gt;=D$6,"Large Benefit")</f>
        <v>Trivial Harm</v>
      </c>
      <c r="E126" s="45" t="str">
        <f t="array" ref="E126">_xlfn.IFS(AND(E124&lt;=0,E124&gt;=-E$4),"Trivial Harm",AND(E124&gt;=-E$5, E124&lt;=-E$4),"Small Harm",AND(E124&gt;=-E$6, E124&lt;=-E$5),"Moderate Harm",E124&lt;=-E$6,"Large Harm",AND(E124&gt;=0,E124&lt;=E$4),"Trivial Benefit",AND(E124&lt;=E$5, E124&gt;=E$4),"Small Benefit",AND(E124&lt;=E$6, E124&gt;=E$5),"Moderate Benefit",E124&gt;=E$6,"Large Benefit")</f>
        <v>Trivial Harm</v>
      </c>
      <c r="F126" s="45" t="str">
        <f t="array" ref="F126">_xlfn.IFS(AND(F124&lt;=0,F124&gt;=-F$4),"Trivial Harm",AND(F124&gt;=-F$5, F124&lt;=-F$4),"Small Harm",AND(F124&gt;=-F$6, F124&lt;=-F$5),"Moderate Harm",F124&lt;=-F$6,"Large Harm",AND(F124&gt;=0,F124&lt;=F$4),"Trivial Benefit",AND(F124&lt;=F$5, F124&gt;=F$4),"Small Benefit",AND(F124&lt;=F$6, F124&gt;=F$5),"Moderate Benefit",F124&gt;=F$6,"Large Benefit")</f>
        <v>Trivial Harm</v>
      </c>
      <c r="G126" s="45" t="str">
        <f t="array" ref="G126">_xlfn.IFS(AND(G124&lt;=0,G124&gt;=-G$4),"Trivial Harm",AND(G124&gt;=-G$5, G124&lt;=-G$4),"Small Harm",AND(G124&gt;=-G$6, G124&lt;=-G$5),"Moderate Harm",G124&lt;=-G$6,"Large Harm",AND(G124&gt;=0,G124&lt;=G$4),"Trivial Benefit",AND(G124&lt;=G$5, G124&gt;=G$4),"Small Benefit",AND(G124&lt;=G$6, G124&gt;=G$5),"Moderate Benefit",G124&gt;=G$6,"Large Benefit")</f>
        <v>Trivial Harm</v>
      </c>
      <c r="H126" s="45" t="str">
        <f t="array" ref="H126">_xlfn.IFS(AND(H124&lt;=0,H124&gt;=-H$4),"Trivial Harm",AND(H124&gt;=-H$5, H124&lt;=-H$4),"Small Harm",AND(H124&gt;=-H$6, H124&lt;=-H$5),"Moderate Harm",H124&lt;=-H$6,"Large Harm",AND(H124&gt;=0,H124&lt;=H$4),"Trivial Benefit",AND(H124&lt;=H$5, H124&gt;=H$4),"Small Benefit",AND(H124&lt;=H$6, H124&gt;=H$5),"Moderate Benefit",H124&gt;=H$6,"Large Benefit")</f>
        <v>Trivial Harm</v>
      </c>
      <c r="I126" s="45" t="str">
        <f t="array" ref="I126">_xlfn.IFS(AND(I124&lt;=0,I124&gt;=-I$4),"Trivial Harm",AND(I124&gt;=-I$5, I124&lt;=-I$4),"Small Harm",AND(I124&gt;=-I$6, I124&lt;=-I$5),"Moderate Harm",I124&lt;=-I$6,"Large Harm",AND(I124&gt;=0,I124&lt;=I$4),"Trivial Benefit",AND(I124&lt;=I$5, I124&gt;=I$4),"Small Benefit",AND(I124&lt;=I$6, I124&gt;=I$5),"Moderate Benefit",I124&gt;=I$6,"Large Benefit")</f>
        <v>Trivial Harm</v>
      </c>
      <c r="J126" s="45" t="str">
        <f t="array" ref="J126">_xlfn.IFS(AND(J124&lt;=0,J124&gt;=-J$4),"Trivial Harm",AND(J124&gt;=-J$5, J124&lt;=-J$4),"Small Harm",AND(J124&gt;=-J$6, J124&lt;=-J$5),"Moderate Harm",J124&lt;=-J$6,"Large Harm",AND(J124&gt;=0,J124&lt;=J$4),"Trivial Benefit",AND(J124&lt;=J$5, J124&gt;=J$4),"Small Benefit",AND(J124&lt;=J$6, J124&gt;=J$5),"Moderate Benefit",J124&gt;=J$6,"Large Benefit")</f>
        <v>Trivial Harm</v>
      </c>
      <c r="K126" s="45" t="str">
        <f t="array" ref="K126">_xlfn.IFS(AND(K124&lt;=0,K124&gt;=-K$4),"Trivial Harm",AND(K124&gt;=-K$5, K124&lt;=-K$4),"Small Harm",AND(K124&gt;=-K$6, K124&lt;=-K$5),"Moderate Harm",K124&lt;=-K$6,"Large Harm",AND(K124&gt;=0,K124&lt;=K$4),"Trivial Benefit",AND(K124&lt;=K$5, K124&gt;=K$4),"Small Benefit",AND(K124&lt;=K$6, K124&gt;=K$5),"Moderate Benefit",K124&gt;=K$6,"Large Benefit")</f>
        <v>Trivial Harm</v>
      </c>
      <c r="L126" s="45" t="str">
        <f t="array" ref="L126">_xlfn.IFS(AND(L124&lt;=0,L124&gt;=-L$4),"Trivial Harm",AND(L124&gt;=-L$5, L124&lt;=-L$4),"Small Harm",AND(L124&gt;=-L$6, L124&lt;=-L$5),"Moderate Harm",L124&lt;=-L$6,"Large Harm",AND(L124&gt;=0,L124&lt;=L$4),"Trivial Benefit",AND(L124&lt;=L$5, L124&gt;=L$4),"Small Benefit",AND(L124&lt;=L$6, L124&gt;=L$5),"Moderate Benefit",L124&gt;=L$6,"Large Benefit")</f>
        <v>Trivial Harm</v>
      </c>
    </row>
    <row r="127" spans="1:12" x14ac:dyDescent="0.3">
      <c r="A127" s="96" t="s">
        <v>82</v>
      </c>
      <c r="B127" s="45">
        <f t="shared" ref="B127:K127" si="30">(B124/B$3)/1000</f>
        <v>0</v>
      </c>
      <c r="C127" s="45">
        <f t="shared" si="30"/>
        <v>0</v>
      </c>
      <c r="D127" s="45">
        <f t="shared" si="30"/>
        <v>0</v>
      </c>
      <c r="E127" s="45">
        <f t="shared" si="30"/>
        <v>0</v>
      </c>
      <c r="F127" s="45">
        <f t="shared" si="30"/>
        <v>0</v>
      </c>
      <c r="G127" s="45">
        <f t="shared" si="30"/>
        <v>0</v>
      </c>
      <c r="H127" s="45">
        <f t="shared" si="30"/>
        <v>0</v>
      </c>
      <c r="I127" s="45">
        <f t="shared" si="30"/>
        <v>0</v>
      </c>
      <c r="J127" s="45">
        <f t="shared" si="30"/>
        <v>0</v>
      </c>
      <c r="K127" s="45">
        <f t="shared" si="30"/>
        <v>0</v>
      </c>
      <c r="L127" s="45">
        <f>SUM(B127:K127)</f>
        <v>0</v>
      </c>
    </row>
  </sheetData>
  <conditionalFormatting sqref="B10:L127">
    <cfRule type="containsText" dxfId="7" priority="2" operator="containsText" text="Trivial Benefit">
      <formula>NOT(ISERROR(SEARCH("Trivial Benefit",B10)))</formula>
    </cfRule>
    <cfRule type="containsText" dxfId="6" priority="3" operator="containsText" text="Small Benefit">
      <formula>NOT(ISERROR(SEARCH("Small Benefit",B10)))</formula>
    </cfRule>
    <cfRule type="containsText" dxfId="5" priority="4" operator="containsText" text="Moderate Benefit">
      <formula>NOT(ISERROR(SEARCH("Moderate Benefit",B10)))</formula>
    </cfRule>
    <cfRule type="containsText" dxfId="4" priority="5" operator="containsText" text="Large Benefit">
      <formula>NOT(ISERROR(SEARCH("Large Benefit",B10)))</formula>
    </cfRule>
    <cfRule type="containsText" dxfId="3" priority="6" operator="containsText" text="Trivial Harm">
      <formula>NOT(ISERROR(SEARCH("Trivial Harm",B10)))</formula>
    </cfRule>
    <cfRule type="containsText" dxfId="2" priority="7" operator="containsText" text="Small Harm">
      <formula>NOT(ISERROR(SEARCH("Small Harm",B10)))</formula>
    </cfRule>
    <cfRule type="containsText" dxfId="1" priority="8" operator="containsText" text="Moderate Harm">
      <formula>NOT(ISERROR(SEARCH("Moderate Harm",B10)))</formula>
    </cfRule>
    <cfRule type="containsText" dxfId="0" priority="9" operator="containsText" text="Large Harm">
      <formula>NOT(ISERROR(SEARCH("Large Harm",B10)))</formula>
    </cfRule>
  </conditionalFormatting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Sheet1!$A$2:$A$5</xm:f>
          </x14:formula1>
          <x14:formula2>
            <xm:f>0</xm:f>
          </x14:formula2>
          <xm:sqref>B9:K9 B13:K13 B17:K17 B21:K21 B25:K25 B29:K29 B33:K33 B37:K37 B41:K41 B45:K45 B49:K49 B53:K53 B57:K57 B61:K61 B65:K65 B69:K69 B73:K73 B77:K77 B81:K81 B85:K85 B89:K89 B93:K93 B97:K97 B101:K101 B105:K105 B109:K109 B113:K113 B117:K117 B121:K121 B125:K125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Absolute Thresholds Worksheet</vt:lpstr>
      <vt:lpstr>NMA SOF-PMS</vt:lpstr>
      <vt:lpstr>Summary Net Balance - PMS</vt:lpstr>
      <vt:lpstr>NMA SOF-RMS</vt:lpstr>
      <vt:lpstr>Summary Net Balance - RMS</vt:lpstr>
      <vt:lpstr>Colour Interpretation</vt:lpstr>
      <vt:lpstr>NMA SOF-Population 2</vt:lpstr>
      <vt:lpstr>Sheet1</vt:lpstr>
      <vt:lpstr>Template</vt:lpstr>
      <vt:lpstr>'Summary Net Balance - RMS'!_FilterDatabase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Wojtek Wiercioch</dc:creator>
  <dc:description/>
  <cp:lastModifiedBy>Joanna Laurson-Doube</cp:lastModifiedBy>
  <cp:revision>4</cp:revision>
  <dcterms:created xsi:type="dcterms:W3CDTF">2021-11-03T04:57:28Z</dcterms:created>
  <dcterms:modified xsi:type="dcterms:W3CDTF">2022-09-15T05:54:50Z</dcterms:modified>
  <dc:language>en-GB</dc:language>
</cp:coreProperties>
</file>